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орокинаТатьяна\Desktop\На сайт\"/>
    </mc:Choice>
  </mc:AlternateContent>
  <bookViews>
    <workbookView minimized="1"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O66" i="1"/>
  <c r="O56" i="1"/>
  <c r="N120" i="1"/>
  <c r="J120" i="1"/>
  <c r="K120" i="1" s="1"/>
  <c r="I120" i="1"/>
  <c r="N118" i="1"/>
  <c r="J118" i="1"/>
  <c r="K118" i="1" s="1"/>
  <c r="I118" i="1"/>
  <c r="N116" i="1"/>
  <c r="J116" i="1"/>
  <c r="K116" i="1" s="1"/>
  <c r="I116" i="1"/>
  <c r="N114" i="1"/>
  <c r="J114" i="1"/>
  <c r="K114" i="1" s="1"/>
  <c r="I114" i="1"/>
  <c r="N110" i="1"/>
  <c r="N109" i="1"/>
  <c r="J109" i="1"/>
  <c r="K109" i="1" s="1"/>
  <c r="I109" i="1"/>
  <c r="N108" i="1"/>
  <c r="J108" i="1"/>
  <c r="K108" i="1" s="1"/>
  <c r="I108" i="1"/>
  <c r="N107" i="1"/>
  <c r="J107" i="1"/>
  <c r="K107" i="1" s="1"/>
  <c r="I107" i="1"/>
  <c r="N105" i="1"/>
  <c r="J105" i="1"/>
  <c r="K105" i="1" s="1"/>
  <c r="I105" i="1"/>
  <c r="N104" i="1"/>
  <c r="J104" i="1"/>
  <c r="K104" i="1" s="1"/>
  <c r="I104" i="1"/>
  <c r="N103" i="1"/>
  <c r="J103" i="1"/>
  <c r="K103" i="1" s="1"/>
  <c r="I103" i="1"/>
  <c r="N102" i="1"/>
  <c r="J102" i="1"/>
  <c r="K102" i="1" s="1"/>
  <c r="I102" i="1"/>
  <c r="N101" i="1"/>
  <c r="J101" i="1"/>
  <c r="K101" i="1" s="1"/>
  <c r="I101" i="1"/>
  <c r="N100" i="1"/>
  <c r="J100" i="1"/>
  <c r="K100" i="1" s="1"/>
  <c r="I100" i="1"/>
  <c r="N99" i="1"/>
  <c r="J99" i="1"/>
  <c r="K99" i="1" s="1"/>
  <c r="I99" i="1"/>
  <c r="N97" i="1"/>
  <c r="J97" i="1"/>
  <c r="K97" i="1" s="1"/>
  <c r="I97" i="1"/>
  <c r="O97" i="1" s="1"/>
  <c r="N96" i="1"/>
  <c r="J96" i="1"/>
  <c r="K96" i="1" s="1"/>
  <c r="I96" i="1"/>
  <c r="N95" i="1"/>
  <c r="J95" i="1"/>
  <c r="K95" i="1" s="1"/>
  <c r="I95" i="1"/>
  <c r="N94" i="1"/>
  <c r="J94" i="1"/>
  <c r="K94" i="1" s="1"/>
  <c r="I94" i="1"/>
  <c r="N93" i="1"/>
  <c r="J93" i="1"/>
  <c r="K93" i="1" s="1"/>
  <c r="I93" i="1"/>
  <c r="O93" i="1" s="1"/>
  <c r="N92" i="1"/>
  <c r="J92" i="1"/>
  <c r="K92" i="1" s="1"/>
  <c r="I92" i="1"/>
  <c r="N91" i="1"/>
  <c r="J91" i="1"/>
  <c r="K91" i="1" s="1"/>
  <c r="I91" i="1"/>
  <c r="N90" i="1"/>
  <c r="J90" i="1"/>
  <c r="K90" i="1" s="1"/>
  <c r="I90" i="1"/>
  <c r="N89" i="1"/>
  <c r="J89" i="1"/>
  <c r="K89" i="1" s="1"/>
  <c r="I89" i="1"/>
  <c r="N88" i="1"/>
  <c r="J88" i="1"/>
  <c r="K88" i="1" s="1"/>
  <c r="I88" i="1"/>
  <c r="N87" i="1"/>
  <c r="J87" i="1"/>
  <c r="K87" i="1" s="1"/>
  <c r="I87" i="1"/>
  <c r="N85" i="1"/>
  <c r="J85" i="1"/>
  <c r="K85" i="1" s="1"/>
  <c r="I85" i="1"/>
  <c r="N84" i="1"/>
  <c r="J84" i="1"/>
  <c r="K84" i="1" s="1"/>
  <c r="I84" i="1"/>
  <c r="N83" i="1"/>
  <c r="J83" i="1"/>
  <c r="K83" i="1" s="1"/>
  <c r="I83" i="1"/>
  <c r="N82" i="1"/>
  <c r="J82" i="1"/>
  <c r="K82" i="1" s="1"/>
  <c r="I82" i="1"/>
  <c r="N81" i="1"/>
  <c r="J81" i="1"/>
  <c r="K81" i="1" s="1"/>
  <c r="L81" i="1" s="1"/>
  <c r="I81" i="1"/>
  <c r="N80" i="1"/>
  <c r="J80" i="1"/>
  <c r="K80" i="1" s="1"/>
  <c r="I80" i="1"/>
  <c r="O80" i="1" s="1"/>
  <c r="N79" i="1"/>
  <c r="J79" i="1"/>
  <c r="K79" i="1" s="1"/>
  <c r="I79" i="1"/>
  <c r="L79" i="1" s="1"/>
  <c r="N78" i="1"/>
  <c r="J78" i="1"/>
  <c r="K78" i="1" s="1"/>
  <c r="L78" i="1" s="1"/>
  <c r="I78" i="1"/>
  <c r="N77" i="1"/>
  <c r="J77" i="1"/>
  <c r="K77" i="1" s="1"/>
  <c r="I77" i="1"/>
  <c r="N76" i="1"/>
  <c r="J76" i="1"/>
  <c r="K76" i="1" s="1"/>
  <c r="I76" i="1"/>
  <c r="N75" i="1"/>
  <c r="J75" i="1"/>
  <c r="K75" i="1" s="1"/>
  <c r="I75" i="1"/>
  <c r="L75" i="1" s="1"/>
  <c r="N74" i="1"/>
  <c r="K74" i="1"/>
  <c r="J74" i="1"/>
  <c r="I74" i="1"/>
  <c r="N72" i="1"/>
  <c r="J72" i="1"/>
  <c r="K72" i="1" s="1"/>
  <c r="I72" i="1"/>
  <c r="N70" i="1"/>
  <c r="J70" i="1"/>
  <c r="K70" i="1" s="1"/>
  <c r="I70" i="1"/>
  <c r="N69" i="1"/>
  <c r="J69" i="1"/>
  <c r="K69" i="1" s="1"/>
  <c r="I69" i="1"/>
  <c r="N68" i="1"/>
  <c r="J68" i="1"/>
  <c r="K68" i="1" s="1"/>
  <c r="I68" i="1"/>
  <c r="L68" i="1" s="1"/>
  <c r="N67" i="1"/>
  <c r="J67" i="1"/>
  <c r="K67" i="1" s="1"/>
  <c r="I67" i="1"/>
  <c r="J66" i="1"/>
  <c r="K66" i="1" s="1"/>
  <c r="N65" i="1"/>
  <c r="J65" i="1"/>
  <c r="K65" i="1" s="1"/>
  <c r="I65" i="1"/>
  <c r="N64" i="1"/>
  <c r="J64" i="1"/>
  <c r="K64" i="1" s="1"/>
  <c r="I64" i="1"/>
  <c r="N63" i="1"/>
  <c r="J63" i="1"/>
  <c r="K63" i="1" s="1"/>
  <c r="I63" i="1"/>
  <c r="N62" i="1"/>
  <c r="J62" i="1"/>
  <c r="K62" i="1" s="1"/>
  <c r="I62" i="1"/>
  <c r="N61" i="1"/>
  <c r="J61" i="1"/>
  <c r="K61" i="1" s="1"/>
  <c r="I61" i="1"/>
  <c r="N60" i="1"/>
  <c r="J60" i="1"/>
  <c r="K60" i="1" s="1"/>
  <c r="I60" i="1"/>
  <c r="N59" i="1"/>
  <c r="J59" i="1"/>
  <c r="K59" i="1" s="1"/>
  <c r="I59" i="1"/>
  <c r="N58" i="1"/>
  <c r="J58" i="1"/>
  <c r="K58" i="1" s="1"/>
  <c r="I58" i="1"/>
  <c r="N57" i="1"/>
  <c r="J57" i="1"/>
  <c r="K57" i="1" s="1"/>
  <c r="I57" i="1"/>
  <c r="I31" i="1"/>
  <c r="J31" i="1"/>
  <c r="K31" i="1" s="1"/>
  <c r="N31" i="1"/>
  <c r="N53" i="1"/>
  <c r="J53" i="1"/>
  <c r="K53" i="1" s="1"/>
  <c r="I53" i="1"/>
  <c r="N52" i="1"/>
  <c r="J52" i="1"/>
  <c r="K52" i="1" s="1"/>
  <c r="I52" i="1"/>
  <c r="N51" i="1"/>
  <c r="J51" i="1"/>
  <c r="K51" i="1" s="1"/>
  <c r="I51" i="1"/>
  <c r="N50" i="1"/>
  <c r="J50" i="1"/>
  <c r="K50" i="1" s="1"/>
  <c r="I50" i="1"/>
  <c r="N49" i="1"/>
  <c r="J49" i="1"/>
  <c r="K49" i="1" s="1"/>
  <c r="I49" i="1"/>
  <c r="N48" i="1"/>
  <c r="J48" i="1"/>
  <c r="K48" i="1" s="1"/>
  <c r="I48" i="1"/>
  <c r="N47" i="1"/>
  <c r="J47" i="1"/>
  <c r="K47" i="1" s="1"/>
  <c r="I47" i="1"/>
  <c r="N46" i="1"/>
  <c r="J46" i="1"/>
  <c r="K46" i="1" s="1"/>
  <c r="I46" i="1"/>
  <c r="N44" i="1"/>
  <c r="J44" i="1"/>
  <c r="K44" i="1" s="1"/>
  <c r="I44" i="1"/>
  <c r="N43" i="1"/>
  <c r="J43" i="1"/>
  <c r="K43" i="1" s="1"/>
  <c r="I43" i="1"/>
  <c r="J42" i="1"/>
  <c r="K42" i="1" s="1"/>
  <c r="I42" i="1"/>
  <c r="N41" i="1"/>
  <c r="J41" i="1"/>
  <c r="K41" i="1" s="1"/>
  <c r="I41" i="1"/>
  <c r="N40" i="1"/>
  <c r="N38" i="1" s="1"/>
  <c r="J40" i="1"/>
  <c r="K40" i="1" s="1"/>
  <c r="I40" i="1"/>
  <c r="N39" i="1"/>
  <c r="J39" i="1"/>
  <c r="K39" i="1" s="1"/>
  <c r="I39" i="1"/>
  <c r="J38" i="1"/>
  <c r="K38" i="1" s="1"/>
  <c r="I38" i="1"/>
  <c r="N37" i="1"/>
  <c r="J37" i="1"/>
  <c r="K37" i="1" s="1"/>
  <c r="I37" i="1"/>
  <c r="N36" i="1"/>
  <c r="J36" i="1"/>
  <c r="K36" i="1" s="1"/>
  <c r="I36" i="1"/>
  <c r="N35" i="1"/>
  <c r="J35" i="1"/>
  <c r="K35" i="1" s="1"/>
  <c r="I35" i="1"/>
  <c r="J34" i="1"/>
  <c r="K34" i="1" s="1"/>
  <c r="I34" i="1"/>
  <c r="O34" i="1" s="1"/>
  <c r="N33" i="1"/>
  <c r="J33" i="1"/>
  <c r="K33" i="1" s="1"/>
  <c r="I33" i="1"/>
  <c r="N32" i="1"/>
  <c r="J32" i="1"/>
  <c r="K32" i="1" s="1"/>
  <c r="I32" i="1"/>
  <c r="J30" i="1"/>
  <c r="K30" i="1" s="1"/>
  <c r="I30" i="1"/>
  <c r="O30" i="1" s="1"/>
  <c r="N29" i="1"/>
  <c r="J29" i="1"/>
  <c r="K29" i="1" s="1"/>
  <c r="I29" i="1"/>
  <c r="N28" i="1"/>
  <c r="J28" i="1"/>
  <c r="K28" i="1" s="1"/>
  <c r="I28" i="1"/>
  <c r="N27" i="1"/>
  <c r="J27" i="1"/>
  <c r="K27" i="1" s="1"/>
  <c r="I27" i="1"/>
  <c r="N26" i="1"/>
  <c r="J26" i="1"/>
  <c r="K26" i="1" s="1"/>
  <c r="I26" i="1"/>
  <c r="N25" i="1"/>
  <c r="J25" i="1"/>
  <c r="K25" i="1" s="1"/>
  <c r="I25" i="1"/>
  <c r="N24" i="1"/>
  <c r="J24" i="1"/>
  <c r="K24" i="1" s="1"/>
  <c r="I24" i="1"/>
  <c r="N23" i="1"/>
  <c r="J23" i="1"/>
  <c r="K23" i="1" s="1"/>
  <c r="I23" i="1"/>
  <c r="J20" i="1"/>
  <c r="K20" i="1" s="1"/>
  <c r="I20" i="1"/>
  <c r="O20" i="1" s="1"/>
  <c r="N19" i="1"/>
  <c r="J19" i="1"/>
  <c r="K19" i="1" s="1"/>
  <c r="I19" i="1"/>
  <c r="J18" i="1"/>
  <c r="K18" i="1" s="1"/>
  <c r="I18" i="1"/>
  <c r="O18" i="1" s="1"/>
  <c r="N17" i="1"/>
  <c r="J17" i="1"/>
  <c r="K17" i="1" s="1"/>
  <c r="I17" i="1"/>
  <c r="N16" i="1"/>
  <c r="J16" i="1"/>
  <c r="K16" i="1" s="1"/>
  <c r="I16" i="1"/>
  <c r="N15" i="1"/>
  <c r="J15" i="1"/>
  <c r="K15" i="1" s="1"/>
  <c r="I15" i="1"/>
  <c r="N14" i="1"/>
  <c r="J14" i="1"/>
  <c r="K14" i="1" s="1"/>
  <c r="I14" i="1"/>
  <c r="N13" i="1"/>
  <c r="J13" i="1"/>
  <c r="K13" i="1" s="1"/>
  <c r="I13" i="1"/>
  <c r="J12" i="1"/>
  <c r="K12" i="1" s="1"/>
  <c r="I12" i="1"/>
  <c r="O12" i="1" s="1"/>
  <c r="N11" i="1"/>
  <c r="J11" i="1"/>
  <c r="K11" i="1" s="1"/>
  <c r="I11" i="1"/>
  <c r="N10" i="1"/>
  <c r="J10" i="1"/>
  <c r="K10" i="1" s="1"/>
  <c r="I10" i="1"/>
  <c r="O57" i="1" l="1"/>
  <c r="O85" i="1"/>
  <c r="O99" i="1"/>
  <c r="L69" i="1"/>
  <c r="O74" i="1"/>
  <c r="L85" i="1"/>
  <c r="L90" i="1"/>
  <c r="L61" i="1"/>
  <c r="O101" i="1"/>
  <c r="L120" i="1"/>
  <c r="L70" i="1"/>
  <c r="O81" i="1"/>
  <c r="O110" i="1"/>
  <c r="O63" i="1"/>
  <c r="O72" i="1"/>
  <c r="O78" i="1"/>
  <c r="O88" i="1"/>
  <c r="L92" i="1"/>
  <c r="L97" i="1"/>
  <c r="O105" i="1"/>
  <c r="O58" i="1"/>
  <c r="O62" i="1"/>
  <c r="O91" i="1"/>
  <c r="O104" i="1"/>
  <c r="O114" i="1"/>
  <c r="L62" i="1"/>
  <c r="O65" i="1"/>
  <c r="L100" i="1"/>
  <c r="L58" i="1"/>
  <c r="O61" i="1"/>
  <c r="L65" i="1"/>
  <c r="L67" i="1"/>
  <c r="O90" i="1"/>
  <c r="L95" i="1"/>
  <c r="O103" i="1"/>
  <c r="L104" i="1"/>
  <c r="O108" i="1"/>
  <c r="O120" i="1"/>
  <c r="L74" i="1"/>
  <c r="O82" i="1"/>
  <c r="O84" i="1"/>
  <c r="O89" i="1"/>
  <c r="O94" i="1"/>
  <c r="O102" i="1"/>
  <c r="O107" i="1"/>
  <c r="O109" i="1"/>
  <c r="O118" i="1"/>
  <c r="L59" i="1"/>
  <c r="O64" i="1"/>
  <c r="O69" i="1"/>
  <c r="L76" i="1"/>
  <c r="L82" i="1"/>
  <c r="L93" i="1"/>
  <c r="L94" i="1"/>
  <c r="L101" i="1"/>
  <c r="L107" i="1"/>
  <c r="L116" i="1"/>
  <c r="O116" i="1"/>
  <c r="L77" i="1"/>
  <c r="L60" i="1"/>
  <c r="L63" i="1"/>
  <c r="L72" i="1"/>
  <c r="L80" i="1"/>
  <c r="L83" i="1"/>
  <c r="L89" i="1"/>
  <c r="L96" i="1"/>
  <c r="L99" i="1"/>
  <c r="L118" i="1"/>
  <c r="O70" i="1"/>
  <c r="O75" i="1"/>
  <c r="O79" i="1"/>
  <c r="O83" i="1"/>
  <c r="O92" i="1"/>
  <c r="O96" i="1"/>
  <c r="O59" i="1"/>
  <c r="O67" i="1"/>
  <c r="O76" i="1"/>
  <c r="O60" i="1"/>
  <c r="O68" i="1"/>
  <c r="O77" i="1"/>
  <c r="L57" i="1"/>
  <c r="L87" i="1"/>
  <c r="L103" i="1"/>
  <c r="L109" i="1"/>
  <c r="O87" i="1"/>
  <c r="O95" i="1"/>
  <c r="L64" i="1"/>
  <c r="L84" i="1"/>
  <c r="L88" i="1"/>
  <c r="L91" i="1"/>
  <c r="L102" i="1"/>
  <c r="L105" i="1"/>
  <c r="L108" i="1"/>
  <c r="L114" i="1"/>
  <c r="O11" i="1"/>
  <c r="O19" i="1"/>
  <c r="O10" i="1"/>
  <c r="L39" i="1"/>
  <c r="O53" i="1"/>
  <c r="L31" i="1"/>
  <c r="O47" i="1"/>
  <c r="O50" i="1"/>
  <c r="O31" i="1"/>
  <c r="L20" i="1"/>
  <c r="L41" i="1"/>
  <c r="L43" i="1"/>
  <c r="L52" i="1"/>
  <c r="L38" i="1"/>
  <c r="O36" i="1"/>
  <c r="O15" i="1"/>
  <c r="L49" i="1"/>
  <c r="O46" i="1"/>
  <c r="O13" i="1"/>
  <c r="L32" i="1"/>
  <c r="O33" i="1"/>
  <c r="L50" i="1"/>
  <c r="L53" i="1"/>
  <c r="L19" i="1"/>
  <c r="L34" i="1"/>
  <c r="L40" i="1"/>
  <c r="L44" i="1"/>
  <c r="L33" i="1"/>
  <c r="O40" i="1"/>
  <c r="O44" i="1"/>
  <c r="O48" i="1"/>
  <c r="O51" i="1"/>
  <c r="L17" i="1"/>
  <c r="L35" i="1"/>
  <c r="L37" i="1"/>
  <c r="O32" i="1"/>
  <c r="O39" i="1"/>
  <c r="O43" i="1"/>
  <c r="L46" i="1"/>
  <c r="L48" i="1"/>
  <c r="O49" i="1"/>
  <c r="L51" i="1"/>
  <c r="O52" i="1"/>
  <c r="L10" i="1"/>
  <c r="L11" i="1"/>
  <c r="L12" i="1"/>
  <c r="L23" i="1"/>
  <c r="O24" i="1"/>
  <c r="L25" i="1"/>
  <c r="O26" i="1"/>
  <c r="L27" i="1"/>
  <c r="O28" i="1"/>
  <c r="L29" i="1"/>
  <c r="L42" i="1"/>
  <c r="L47" i="1"/>
  <c r="L14" i="1"/>
  <c r="L16" i="1"/>
  <c r="L13" i="1"/>
  <c r="O14" i="1"/>
  <c r="L15" i="1"/>
  <c r="O16" i="1"/>
  <c r="O17" i="1"/>
  <c r="L18" i="1"/>
  <c r="O23" i="1"/>
  <c r="L24" i="1"/>
  <c r="O25" i="1"/>
  <c r="L26" i="1"/>
  <c r="O27" i="1"/>
  <c r="L28" i="1"/>
  <c r="O29" i="1"/>
  <c r="L30" i="1"/>
  <c r="O35" i="1"/>
  <c r="L36" i="1"/>
  <c r="O37" i="1"/>
  <c r="O38" i="1"/>
</calcChain>
</file>

<file path=xl/sharedStrings.xml><?xml version="1.0" encoding="utf-8"?>
<sst xmlns="http://schemas.openxmlformats.org/spreadsheetml/2006/main" count="147" uniqueCount="127">
  <si>
    <t>№ п/п</t>
  </si>
  <si>
    <t>№ ТП</t>
  </si>
  <si>
    <t>Силовой  трансформатор</t>
  </si>
  <si>
    <t>А</t>
  </si>
  <si>
    <t>В</t>
  </si>
  <si>
    <t>С</t>
  </si>
  <si>
    <t>Полная  мощность установленного  оборудования, кВА</t>
  </si>
  <si>
    <t>Допустимый  коэффициент  загрузки трансформаторов</t>
  </si>
  <si>
    <t>Пропускная  способность с учетом допустимого коэффициента загрузки  кВА</t>
  </si>
  <si>
    <t>Доп.рабочий ток (паспорт)</t>
  </si>
  <si>
    <t>Коэффициент загрузки</t>
  </si>
  <si>
    <t>Свободная  мощность кВА</t>
  </si>
  <si>
    <t>Потребляемая  загрузка по замерам кВА</t>
  </si>
  <si>
    <t>Резерв мощности, кВА</t>
  </si>
  <si>
    <t>Т14Ф п/ст "Ванино"  ( опосредованное  присоединение к ОРУ "РЖД")</t>
  </si>
  <si>
    <t>ТМ-250</t>
  </si>
  <si>
    <t>ТМ-160</t>
  </si>
  <si>
    <t>отключен</t>
  </si>
  <si>
    <t>ТМ-100</t>
  </si>
  <si>
    <t>ХХ</t>
  </si>
  <si>
    <t>ТМ-630</t>
  </si>
  <si>
    <t>П/ст "Высокогорная"</t>
  </si>
  <si>
    <t>ТП-1101</t>
  </si>
  <si>
    <t>ТР№1</t>
  </si>
  <si>
    <t>ТР№2</t>
  </si>
  <si>
    <t>ТП-1102</t>
  </si>
  <si>
    <t>ТР</t>
  </si>
  <si>
    <t>ТП-1103</t>
  </si>
  <si>
    <t>ТП-1104</t>
  </si>
  <si>
    <t>ТП-1105</t>
  </si>
  <si>
    <t>ТП-1106</t>
  </si>
  <si>
    <t>ТР №1</t>
  </si>
  <si>
    <t>ТР-№2</t>
  </si>
  <si>
    <t>ТП-1107</t>
  </si>
  <si>
    <t>ТП-1111</t>
  </si>
  <si>
    <t>ТП-1112</t>
  </si>
  <si>
    <t>ТР 630</t>
  </si>
  <si>
    <t>ТР-400</t>
  </si>
  <si>
    <t>ТП-1113</t>
  </si>
  <si>
    <t>ТР-630</t>
  </si>
  <si>
    <t>ТП-1114</t>
  </si>
  <si>
    <t>ТП-1131</t>
  </si>
  <si>
    <t>ТП-131</t>
  </si>
  <si>
    <t>ТМ-250 № 9160</t>
  </si>
  <si>
    <t>ТП-132</t>
  </si>
  <si>
    <t>ТМ-630 № 328459</t>
  </si>
  <si>
    <t>ТП-133</t>
  </si>
  <si>
    <t>ТМ-250 № 8369</t>
  </si>
  <si>
    <t>ТП-161</t>
  </si>
  <si>
    <t>ТМ-400 № 6097</t>
  </si>
  <si>
    <t>отключена с 10.01.07г</t>
  </si>
  <si>
    <t>ТП-162</t>
  </si>
  <si>
    <t>ТМ-630 № 29562</t>
  </si>
  <si>
    <t>ТП-163</t>
  </si>
  <si>
    <t>ТМ-250 № 49428</t>
  </si>
  <si>
    <t>п/ст "Ванино"</t>
  </si>
  <si>
    <t>ТМ-100 № 538190</t>
  </si>
  <si>
    <t>ТМ-320 б/н</t>
  </si>
  <si>
    <t>ТМ-250 № 1047048</t>
  </si>
  <si>
    <t>ТМ-630 № 55871</t>
  </si>
  <si>
    <t>ТМ-630 № 39477</t>
  </si>
  <si>
    <t>ТМ-400</t>
  </si>
  <si>
    <t>ТМ-630 №2566</t>
  </si>
  <si>
    <t>ТМ-1000</t>
  </si>
  <si>
    <t>ТМ-400 № 6180</t>
  </si>
  <si>
    <t>ТМ-400 № 4681890</t>
  </si>
  <si>
    <t xml:space="preserve">Информация о наличии и объеме свободной транформаторной  мощности для технологического присоединения потребителей </t>
  </si>
  <si>
    <t>ТМ-250 № 10622</t>
  </si>
  <si>
    <t>ТМ-160 № 402111</t>
  </si>
  <si>
    <t>ТМ-400 №12307</t>
  </si>
  <si>
    <t>ТМ-250 № 3198</t>
  </si>
  <si>
    <t>ТМ-160 № 346732</t>
  </si>
  <si>
    <t>ТСМА-160 № 2229</t>
  </si>
  <si>
    <t>ТМ-250 б/н</t>
  </si>
  <si>
    <t>ТМ-250  № 53617</t>
  </si>
  <si>
    <t>ТМ-100  № 1237</t>
  </si>
  <si>
    <t>ТМ-400  № 6991</t>
  </si>
  <si>
    <t>водозабор "Чистоводная"                                          ТР ТМ-400 № 12565                                                    ТР ТМ-400 №49509</t>
  </si>
  <si>
    <t>10  скважина                               ТМ-160 № 347235</t>
  </si>
  <si>
    <t>11  скважина                                   ТМ-160 № 1311700</t>
  </si>
  <si>
    <t>Д4ф</t>
  </si>
  <si>
    <t>Д7Ф</t>
  </si>
  <si>
    <t>ТМ-250  № 402990</t>
  </si>
  <si>
    <t>Д8Ф</t>
  </si>
  <si>
    <t>ТМ-160 № 851Б937</t>
  </si>
  <si>
    <t>ТМ-250 № 354821</t>
  </si>
  <si>
    <t>ТМ-400 № 29064</t>
  </si>
  <si>
    <t>ТМ-400 № 29023</t>
  </si>
  <si>
    <t>ТМ-250 № 871В139</t>
  </si>
  <si>
    <t>ТТV-А1-250  №24335</t>
  </si>
  <si>
    <t>ТМ-250 № 146069</t>
  </si>
  <si>
    <t>ТМ-1000 № 26414</t>
  </si>
  <si>
    <t>ТМ-1000 № 25752</t>
  </si>
  <si>
    <t>ТМ-250 № 1592</t>
  </si>
  <si>
    <t>ТМ-250 № 4138</t>
  </si>
  <si>
    <t>Д9Ф</t>
  </si>
  <si>
    <t>ТМ-400 № 1679</t>
  </si>
  <si>
    <t>ТМ-400 № 45853</t>
  </si>
  <si>
    <t>ТМ-630 № 3325</t>
  </si>
  <si>
    <t>ТМ-630 № 29055</t>
  </si>
  <si>
    <t>ТМ-400 № 3077</t>
  </si>
  <si>
    <t>ТМ-400 № 11155</t>
  </si>
  <si>
    <t>ТМ-630 № 1437</t>
  </si>
  <si>
    <t>ТМ-250 № 10729</t>
  </si>
  <si>
    <t>ТМ-250 № 354808</t>
  </si>
  <si>
    <t>ТМ-250 № 772671</t>
  </si>
  <si>
    <t>ТМ-250 № 810291</t>
  </si>
  <si>
    <t>Д10Ф</t>
  </si>
  <si>
    <t>ТМ-400 № 2400</t>
  </si>
  <si>
    <t>ТМ-400 №16688</t>
  </si>
  <si>
    <t>ТМ-400 №б/н</t>
  </si>
  <si>
    <t>ТМ-250 №772319</t>
  </si>
  <si>
    <t>ТМ-400 № 22430</t>
  </si>
  <si>
    <t>ТМ-630 №5808</t>
  </si>
  <si>
    <t>ТМ-560 № 9263</t>
  </si>
  <si>
    <t>Д16Ф</t>
  </si>
  <si>
    <t>ТМ-400 № 26176</t>
  </si>
  <si>
    <t>ТМ-630 № 14836</t>
  </si>
  <si>
    <t>ТМ-630 № 14772</t>
  </si>
  <si>
    <t>Д11Ф</t>
  </si>
  <si>
    <t>ТМ-180 №10273</t>
  </si>
  <si>
    <t>ТМ-250 №871В118</t>
  </si>
  <si>
    <t>Д12Ф</t>
  </si>
  <si>
    <t>Д13Ф</t>
  </si>
  <si>
    <t>ТМ-400                                     ТМ-400</t>
  </si>
  <si>
    <r>
      <t xml:space="preserve">п/ст Тишкино   </t>
    </r>
    <r>
      <rPr>
        <b/>
        <i/>
        <sz val="14"/>
        <color rgb="FFFF0000"/>
        <rFont val="Arial Cyr"/>
        <charset val="204"/>
      </rPr>
      <t>( закрытый  центр со  стороны ОАО "ДРСК)</t>
    </r>
  </si>
  <si>
    <t>Д20Ф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</si>
</sst>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name val="Arial Cyr"/>
      <charset val="204"/>
    </font>
    <font>
      <sz val="8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i/>
      <sz val="16"/>
      <name val="Arial Cyr"/>
      <charset val="204"/>
    </font>
    <font>
      <b/>
      <sz val="16"/>
      <name val="Arial Cyr"/>
    </font>
    <font>
      <sz val="16"/>
      <color theme="1"/>
      <name val="Calibri"/>
      <family val="2"/>
      <charset val="204"/>
      <scheme val="minor"/>
    </font>
    <font>
      <b/>
      <i/>
      <sz val="20"/>
      <name val="Arial Cyr"/>
      <charset val="204"/>
    </font>
    <font>
      <b/>
      <sz val="14"/>
      <name val="Arial Cyr"/>
    </font>
    <font>
      <b/>
      <i/>
      <sz val="10"/>
      <name val="Arial Cyr"/>
    </font>
    <font>
      <i/>
      <sz val="10"/>
      <name val="Arial Cyr"/>
    </font>
    <font>
      <sz val="10"/>
      <name val="Arial Cyr"/>
      <charset val="204"/>
    </font>
    <font>
      <b/>
      <i/>
      <sz val="14"/>
      <name val="Arial Cyr"/>
      <charset val="204"/>
    </font>
    <font>
      <sz val="12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/>
    <xf numFmtId="164" fontId="0" fillId="2" borderId="0" xfId="0" applyNumberFormat="1" applyFill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0" fontId="5" fillId="3" borderId="2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164" fontId="6" fillId="2" borderId="0" xfId="0" applyNumberFormat="1" applyFont="1" applyFill="1" applyBorder="1" applyAlignment="1">
      <alignment horizontal="left" vertical="top"/>
    </xf>
    <xf numFmtId="164" fontId="7" fillId="0" borderId="0" xfId="0" applyNumberFormat="1" applyFont="1"/>
    <xf numFmtId="0" fontId="7" fillId="0" borderId="0" xfId="0" applyFont="1"/>
    <xf numFmtId="0" fontId="0" fillId="2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3" borderId="2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/>
    </xf>
    <xf numFmtId="164" fontId="9" fillId="2" borderId="0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4" fillId="2" borderId="1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16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3" borderId="0" xfId="0" applyFont="1" applyFill="1"/>
    <xf numFmtId="0" fontId="0" fillId="2" borderId="1" xfId="0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top"/>
    </xf>
    <xf numFmtId="0" fontId="13" fillId="2" borderId="8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/>
    </xf>
    <xf numFmtId="0" fontId="13" fillId="2" borderId="10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10" fillId="2" borderId="11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" xfId="0" applyNumberForma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" fontId="0" fillId="2" borderId="1" xfId="0" applyNumberFormat="1" applyFill="1" applyBorder="1"/>
    <xf numFmtId="0" fontId="12" fillId="2" borderId="1" xfId="0" applyFont="1" applyFill="1" applyBorder="1"/>
    <xf numFmtId="164" fontId="2" fillId="2" borderId="0" xfId="0" applyNumberFormat="1" applyFont="1" applyFill="1" applyBorder="1" applyAlignment="1">
      <alignment horizontal="left" vertical="top"/>
    </xf>
    <xf numFmtId="0" fontId="0" fillId="0" borderId="5" xfId="0" applyFill="1" applyBorder="1"/>
    <xf numFmtId="0" fontId="0" fillId="2" borderId="0" xfId="0" applyFill="1" applyBorder="1" applyAlignment="1">
      <alignment wrapText="1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/>
    <xf numFmtId="164" fontId="0" fillId="3" borderId="1" xfId="0" applyNumberFormat="1" applyFill="1" applyBorder="1"/>
    <xf numFmtId="0" fontId="13" fillId="3" borderId="8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164" fontId="9" fillId="3" borderId="0" xfId="0" applyNumberFormat="1" applyFont="1" applyFill="1" applyBorder="1" applyAlignment="1">
      <alignment horizontal="left" vertical="top"/>
    </xf>
    <xf numFmtId="164" fontId="0" fillId="3" borderId="0" xfId="0" applyNumberFormat="1" applyFill="1"/>
    <xf numFmtId="0" fontId="0" fillId="3" borderId="0" xfId="0" applyFill="1"/>
    <xf numFmtId="0" fontId="0" fillId="3" borderId="1" xfId="0" applyFill="1" applyBorder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1" fontId="4" fillId="0" borderId="1" xfId="0" applyNumberFormat="1" applyFont="1" applyBorder="1" applyAlignment="1">
      <alignment horizontal="center" wrapText="1"/>
    </xf>
    <xf numFmtId="1" fontId="7" fillId="0" borderId="0" xfId="0" applyNumberFormat="1" applyFont="1"/>
    <xf numFmtId="1" fontId="0" fillId="0" borderId="1" xfId="0" applyNumberFormat="1" applyBorder="1"/>
    <xf numFmtId="1" fontId="0" fillId="3" borderId="0" xfId="0" applyNumberFormat="1" applyFont="1" applyFill="1"/>
    <xf numFmtId="1" fontId="0" fillId="3" borderId="1" xfId="0" applyNumberFormat="1" applyFill="1" applyBorder="1"/>
    <xf numFmtId="1" fontId="0" fillId="3" borderId="0" xfId="0" applyNumberFormat="1" applyFill="1"/>
    <xf numFmtId="0" fontId="15" fillId="0" borderId="0" xfId="0" applyFont="1" applyAlignment="1">
      <alignment horizontal="center" wrapText="1"/>
    </xf>
    <xf numFmtId="0" fontId="8" fillId="2" borderId="0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workbookViewId="0">
      <selection sqref="A1:O2"/>
    </sheetView>
  </sheetViews>
  <sheetFormatPr defaultRowHeight="15" x14ac:dyDescent="0.25"/>
  <cols>
    <col min="1" max="1" width="5.28515625" style="2" customWidth="1"/>
    <col min="2" max="2" width="8.7109375" style="2" customWidth="1"/>
    <col min="3" max="3" width="21" style="3" customWidth="1"/>
    <col min="4" max="4" width="7.28515625" style="2" hidden="1" customWidth="1"/>
    <col min="5" max="5" width="6.42578125" style="2" hidden="1" customWidth="1"/>
    <col min="6" max="6" width="5.7109375" style="2" hidden="1" customWidth="1"/>
    <col min="7" max="7" width="12.5703125" customWidth="1"/>
    <col min="8" max="8" width="12.140625" customWidth="1"/>
    <col min="9" max="9" width="13.85546875" customWidth="1"/>
    <col min="10" max="10" width="10" style="4" hidden="1" customWidth="1"/>
    <col min="11" max="11" width="10.85546875" style="4" hidden="1" customWidth="1"/>
    <col min="12" max="12" width="9.140625" style="4" hidden="1" customWidth="1"/>
    <col min="13" max="13" width="9.140625" hidden="1" customWidth="1"/>
    <col min="15" max="15" width="9.140625" style="98"/>
  </cols>
  <sheetData>
    <row r="1" spans="1:16" ht="23.25" x14ac:dyDescent="0.35">
      <c r="A1" s="106" t="s">
        <v>66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"/>
    </row>
    <row r="2" spans="1:16" ht="23.25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"/>
    </row>
    <row r="3" spans="1:16" ht="18" customHeight="1" x14ac:dyDescent="0.25"/>
    <row r="4" spans="1:16" s="7" customFormat="1" x14ac:dyDescent="0.25">
      <c r="A4" s="5"/>
      <c r="B4" s="5"/>
      <c r="C4" s="6"/>
      <c r="D4" s="5"/>
      <c r="E4" s="5"/>
      <c r="F4" s="5"/>
      <c r="J4" s="8"/>
      <c r="K4" s="8"/>
      <c r="L4" s="8"/>
      <c r="O4" s="99"/>
    </row>
    <row r="5" spans="1:16" ht="2.25" customHeight="1" x14ac:dyDescent="0.25">
      <c r="A5" s="9"/>
      <c r="B5" s="10"/>
      <c r="C5" s="11"/>
      <c r="D5" s="11"/>
      <c r="E5" s="12"/>
      <c r="F5" s="12"/>
      <c r="G5" s="13"/>
      <c r="H5" s="13"/>
      <c r="I5" s="13"/>
      <c r="J5" s="14"/>
      <c r="K5" s="14"/>
    </row>
    <row r="6" spans="1:16" x14ac:dyDescent="0.25">
      <c r="A6" s="15" t="s">
        <v>0</v>
      </c>
      <c r="B6" s="16" t="s">
        <v>1</v>
      </c>
      <c r="C6" s="17" t="s">
        <v>2</v>
      </c>
      <c r="D6" s="17" t="s">
        <v>3</v>
      </c>
      <c r="E6" s="18" t="s">
        <v>4</v>
      </c>
      <c r="F6" s="18" t="s">
        <v>5</v>
      </c>
      <c r="G6" s="19" t="s">
        <v>6</v>
      </c>
      <c r="H6" s="19" t="s">
        <v>7</v>
      </c>
      <c r="I6" s="19" t="s">
        <v>8</v>
      </c>
      <c r="J6" s="20" t="s">
        <v>9</v>
      </c>
      <c r="K6" s="21" t="s">
        <v>10</v>
      </c>
      <c r="L6" s="22" t="s">
        <v>11</v>
      </c>
      <c r="M6" s="23"/>
      <c r="N6" s="24" t="s">
        <v>12</v>
      </c>
      <c r="O6" s="100" t="s">
        <v>13</v>
      </c>
    </row>
    <row r="7" spans="1:16" ht="53.25" customHeight="1" x14ac:dyDescent="0.25">
      <c r="A7" s="15"/>
      <c r="B7" s="16"/>
      <c r="C7" s="17"/>
      <c r="D7" s="17"/>
      <c r="E7" s="18"/>
      <c r="F7" s="18"/>
      <c r="G7" s="19"/>
      <c r="H7" s="19"/>
      <c r="I7" s="19"/>
      <c r="J7" s="20"/>
      <c r="K7" s="21"/>
      <c r="L7" s="22"/>
      <c r="M7" s="23"/>
      <c r="N7" s="24"/>
      <c r="O7" s="100"/>
    </row>
    <row r="8" spans="1:16" x14ac:dyDescent="0.25">
      <c r="A8" s="9"/>
      <c r="B8" s="9"/>
      <c r="C8" s="25"/>
      <c r="D8" s="25"/>
      <c r="E8" s="26"/>
      <c r="F8" s="26"/>
      <c r="G8" s="27"/>
      <c r="H8" s="27"/>
      <c r="I8" s="27"/>
      <c r="J8" s="28"/>
      <c r="K8" s="28"/>
    </row>
    <row r="9" spans="1:16" s="33" customFormat="1" ht="21" x14ac:dyDescent="0.35">
      <c r="A9" s="29" t="s">
        <v>14</v>
      </c>
      <c r="B9" s="29"/>
      <c r="C9" s="29"/>
      <c r="D9" s="29"/>
      <c r="E9" s="29"/>
      <c r="F9" s="29"/>
      <c r="G9" s="30"/>
      <c r="H9" s="30"/>
      <c r="I9" s="30"/>
      <c r="J9" s="31"/>
      <c r="K9" s="31"/>
      <c r="L9" s="32"/>
      <c r="O9" s="101"/>
    </row>
    <row r="10" spans="1:16" x14ac:dyDescent="0.25">
      <c r="A10" s="34">
        <v>1</v>
      </c>
      <c r="B10" s="35">
        <v>2101</v>
      </c>
      <c r="C10" s="36" t="s">
        <v>15</v>
      </c>
      <c r="D10" s="37">
        <v>135</v>
      </c>
      <c r="E10" s="37">
        <v>130</v>
      </c>
      <c r="F10" s="37">
        <v>105</v>
      </c>
      <c r="G10" s="38">
        <v>250</v>
      </c>
      <c r="H10" s="38">
        <v>0.75</v>
      </c>
      <c r="I10" s="38">
        <f t="shared" ref="I10:I20" si="0">G10*H10</f>
        <v>187.5</v>
      </c>
      <c r="J10" s="39">
        <f t="shared" ref="J10:J20" si="1">G10/660*1000</f>
        <v>378.78787878787881</v>
      </c>
      <c r="K10" s="39">
        <f t="shared" ref="K10:K20" si="2">(D10+E10+F10)/3*100/J10</f>
        <v>32.559999999999995</v>
      </c>
      <c r="L10" s="39">
        <f t="shared" ref="L10:L20" si="3">I10*(100-K10)/100</f>
        <v>126.45</v>
      </c>
      <c r="M10" s="23"/>
      <c r="N10" s="23">
        <f t="shared" ref="N10:N19" si="4">(D10+E10+F10)/3*660/1000</f>
        <v>81.400000000000006</v>
      </c>
      <c r="O10" s="102">
        <f t="shared" ref="O10:O20" si="5">I10-N10</f>
        <v>106.1</v>
      </c>
    </row>
    <row r="11" spans="1:16" x14ac:dyDescent="0.25">
      <c r="A11" s="40"/>
      <c r="B11" s="35"/>
      <c r="C11" s="36" t="s">
        <v>15</v>
      </c>
      <c r="D11" s="37">
        <v>149</v>
      </c>
      <c r="E11" s="37">
        <v>205</v>
      </c>
      <c r="F11" s="37">
        <v>212</v>
      </c>
      <c r="G11" s="38">
        <v>250</v>
      </c>
      <c r="H11" s="38">
        <v>0.75</v>
      </c>
      <c r="I11" s="38">
        <f t="shared" si="0"/>
        <v>187.5</v>
      </c>
      <c r="J11" s="39">
        <f t="shared" si="1"/>
        <v>378.78787878787881</v>
      </c>
      <c r="K11" s="39">
        <f t="shared" si="2"/>
        <v>49.807999999999993</v>
      </c>
      <c r="L11" s="39">
        <f t="shared" si="3"/>
        <v>94.110000000000014</v>
      </c>
      <c r="M11" s="23"/>
      <c r="N11" s="23">
        <f t="shared" si="4"/>
        <v>124.52</v>
      </c>
      <c r="O11" s="102">
        <f t="shared" si="5"/>
        <v>62.980000000000004</v>
      </c>
    </row>
    <row r="12" spans="1:16" x14ac:dyDescent="0.25">
      <c r="A12" s="34">
        <v>2</v>
      </c>
      <c r="B12" s="35">
        <v>2102</v>
      </c>
      <c r="C12" s="36" t="s">
        <v>16</v>
      </c>
      <c r="D12" s="37" t="s">
        <v>17</v>
      </c>
      <c r="E12" s="37"/>
      <c r="F12" s="37"/>
      <c r="G12" s="38">
        <v>160</v>
      </c>
      <c r="H12" s="38">
        <v>0.75</v>
      </c>
      <c r="I12" s="38">
        <f t="shared" si="0"/>
        <v>120</v>
      </c>
      <c r="J12" s="39">
        <f t="shared" si="1"/>
        <v>242.42424242424244</v>
      </c>
      <c r="K12" s="39" t="e">
        <f t="shared" si="2"/>
        <v>#VALUE!</v>
      </c>
      <c r="L12" s="39" t="e">
        <f t="shared" si="3"/>
        <v>#VALUE!</v>
      </c>
      <c r="M12" s="23"/>
      <c r="N12" s="23">
        <v>0</v>
      </c>
      <c r="O12" s="102">
        <f t="shared" si="5"/>
        <v>120</v>
      </c>
    </row>
    <row r="13" spans="1:16" x14ac:dyDescent="0.25">
      <c r="A13" s="40"/>
      <c r="B13" s="35"/>
      <c r="C13" s="36" t="s">
        <v>16</v>
      </c>
      <c r="D13" s="37">
        <v>45</v>
      </c>
      <c r="E13" s="37">
        <v>41</v>
      </c>
      <c r="F13" s="37">
        <v>55</v>
      </c>
      <c r="G13" s="38">
        <v>160</v>
      </c>
      <c r="H13" s="38">
        <v>0.75</v>
      </c>
      <c r="I13" s="38">
        <f t="shared" si="0"/>
        <v>120</v>
      </c>
      <c r="J13" s="39">
        <f t="shared" si="1"/>
        <v>242.42424242424244</v>
      </c>
      <c r="K13" s="39">
        <f t="shared" si="2"/>
        <v>19.387499999999999</v>
      </c>
      <c r="L13" s="39">
        <f t="shared" si="3"/>
        <v>96.734999999999999</v>
      </c>
      <c r="M13" s="23"/>
      <c r="N13" s="23">
        <f t="shared" si="4"/>
        <v>31.02</v>
      </c>
      <c r="O13" s="102">
        <f t="shared" si="5"/>
        <v>88.98</v>
      </c>
    </row>
    <row r="14" spans="1:16" x14ac:dyDescent="0.25">
      <c r="A14" s="41">
        <v>3</v>
      </c>
      <c r="B14" s="41">
        <v>2103</v>
      </c>
      <c r="C14" s="36" t="s">
        <v>16</v>
      </c>
      <c r="D14" s="37">
        <v>6</v>
      </c>
      <c r="E14" s="37">
        <v>11</v>
      </c>
      <c r="F14" s="37">
        <v>2</v>
      </c>
      <c r="G14" s="38">
        <v>160</v>
      </c>
      <c r="H14" s="38">
        <v>0.75</v>
      </c>
      <c r="I14" s="38">
        <f t="shared" si="0"/>
        <v>120</v>
      </c>
      <c r="J14" s="39">
        <f t="shared" si="1"/>
        <v>242.42424242424244</v>
      </c>
      <c r="K14" s="39">
        <f t="shared" si="2"/>
        <v>2.6124999999999994</v>
      </c>
      <c r="L14" s="39">
        <f t="shared" si="3"/>
        <v>116.86499999999999</v>
      </c>
      <c r="M14" s="23"/>
      <c r="N14" s="23">
        <f t="shared" si="4"/>
        <v>4.18</v>
      </c>
      <c r="O14" s="102">
        <f t="shared" si="5"/>
        <v>115.82</v>
      </c>
    </row>
    <row r="15" spans="1:16" x14ac:dyDescent="0.25">
      <c r="A15" s="41">
        <v>4</v>
      </c>
      <c r="B15" s="41">
        <v>2104</v>
      </c>
      <c r="C15" s="36" t="s">
        <v>18</v>
      </c>
      <c r="D15" s="37"/>
      <c r="E15" s="37"/>
      <c r="F15" s="37"/>
      <c r="G15" s="38">
        <v>100</v>
      </c>
      <c r="H15" s="38">
        <v>0.75</v>
      </c>
      <c r="I15" s="38">
        <f t="shared" si="0"/>
        <v>75</v>
      </c>
      <c r="J15" s="39">
        <f t="shared" si="1"/>
        <v>151.51515151515153</v>
      </c>
      <c r="K15" s="39">
        <f t="shared" si="2"/>
        <v>0</v>
      </c>
      <c r="L15" s="39">
        <f t="shared" si="3"/>
        <v>75</v>
      </c>
      <c r="M15" s="23"/>
      <c r="N15" s="23">
        <f t="shared" si="4"/>
        <v>0</v>
      </c>
      <c r="O15" s="102">
        <f t="shared" si="5"/>
        <v>75</v>
      </c>
    </row>
    <row r="16" spans="1:16" x14ac:dyDescent="0.25">
      <c r="A16" s="41">
        <v>5</v>
      </c>
      <c r="B16" s="41">
        <v>2105</v>
      </c>
      <c r="C16" s="36" t="s">
        <v>16</v>
      </c>
      <c r="D16" s="37">
        <v>4</v>
      </c>
      <c r="E16" s="37">
        <v>5</v>
      </c>
      <c r="F16" s="37">
        <v>4</v>
      </c>
      <c r="G16" s="38">
        <v>160</v>
      </c>
      <c r="H16" s="38">
        <v>0.75</v>
      </c>
      <c r="I16" s="38">
        <f t="shared" si="0"/>
        <v>120</v>
      </c>
      <c r="J16" s="39">
        <f t="shared" si="1"/>
        <v>242.42424242424244</v>
      </c>
      <c r="K16" s="39">
        <f t="shared" si="2"/>
        <v>1.7874999999999999</v>
      </c>
      <c r="L16" s="39">
        <f t="shared" si="3"/>
        <v>117.855</v>
      </c>
      <c r="M16" s="23"/>
      <c r="N16" s="23">
        <f t="shared" si="4"/>
        <v>2.86</v>
      </c>
      <c r="O16" s="102">
        <f t="shared" si="5"/>
        <v>117.14</v>
      </c>
    </row>
    <row r="17" spans="1:15" x14ac:dyDescent="0.25">
      <c r="A17" s="34">
        <v>6</v>
      </c>
      <c r="B17" s="35">
        <v>250</v>
      </c>
      <c r="C17" s="36" t="s">
        <v>16</v>
      </c>
      <c r="D17" s="37">
        <v>7.8</v>
      </c>
      <c r="E17" s="37">
        <v>10.8</v>
      </c>
      <c r="F17" s="37">
        <v>7.8</v>
      </c>
      <c r="G17" s="38">
        <v>160</v>
      </c>
      <c r="H17" s="38">
        <v>0.75</v>
      </c>
      <c r="I17" s="38">
        <f t="shared" si="0"/>
        <v>120</v>
      </c>
      <c r="J17" s="39">
        <f t="shared" si="1"/>
        <v>242.42424242424244</v>
      </c>
      <c r="K17" s="39">
        <f t="shared" si="2"/>
        <v>3.6300000000000003</v>
      </c>
      <c r="L17" s="39">
        <f t="shared" si="3"/>
        <v>115.64400000000002</v>
      </c>
      <c r="M17" s="23"/>
      <c r="N17" s="23">
        <f t="shared" si="4"/>
        <v>5.8080000000000007</v>
      </c>
      <c r="O17" s="102">
        <f t="shared" si="5"/>
        <v>114.19199999999999</v>
      </c>
    </row>
    <row r="18" spans="1:15" x14ac:dyDescent="0.25">
      <c r="A18" s="40"/>
      <c r="B18" s="35"/>
      <c r="C18" s="36" t="s">
        <v>16</v>
      </c>
      <c r="D18" s="37" t="s">
        <v>19</v>
      </c>
      <c r="E18" s="37"/>
      <c r="F18" s="37"/>
      <c r="G18" s="38">
        <v>160</v>
      </c>
      <c r="H18" s="38">
        <v>0.75</v>
      </c>
      <c r="I18" s="38">
        <f t="shared" si="0"/>
        <v>120</v>
      </c>
      <c r="J18" s="39">
        <f t="shared" si="1"/>
        <v>242.42424242424244</v>
      </c>
      <c r="K18" s="39" t="e">
        <f t="shared" si="2"/>
        <v>#VALUE!</v>
      </c>
      <c r="L18" s="39" t="e">
        <f t="shared" si="3"/>
        <v>#VALUE!</v>
      </c>
      <c r="M18" s="23"/>
      <c r="N18" s="23">
        <v>0</v>
      </c>
      <c r="O18" s="102">
        <f t="shared" si="5"/>
        <v>120</v>
      </c>
    </row>
    <row r="19" spans="1:15" x14ac:dyDescent="0.25">
      <c r="A19" s="34">
        <v>7</v>
      </c>
      <c r="B19" s="35">
        <v>251</v>
      </c>
      <c r="C19" s="36" t="s">
        <v>20</v>
      </c>
      <c r="D19" s="37">
        <v>54</v>
      </c>
      <c r="E19" s="37">
        <v>56</v>
      </c>
      <c r="F19" s="37">
        <v>58</v>
      </c>
      <c r="G19" s="38">
        <v>630</v>
      </c>
      <c r="H19" s="38">
        <v>0.75</v>
      </c>
      <c r="I19" s="38">
        <f t="shared" si="0"/>
        <v>472.5</v>
      </c>
      <c r="J19" s="39">
        <f t="shared" si="1"/>
        <v>954.54545454545462</v>
      </c>
      <c r="K19" s="39">
        <f t="shared" si="2"/>
        <v>5.8666666666666663</v>
      </c>
      <c r="L19" s="39">
        <f t="shared" si="3"/>
        <v>444.78</v>
      </c>
      <c r="M19" s="23"/>
      <c r="N19" s="23">
        <f t="shared" si="4"/>
        <v>36.96</v>
      </c>
      <c r="O19" s="102">
        <f t="shared" si="5"/>
        <v>435.54</v>
      </c>
    </row>
    <row r="20" spans="1:15" x14ac:dyDescent="0.25">
      <c r="A20" s="40"/>
      <c r="B20" s="35"/>
      <c r="C20" s="36" t="s">
        <v>15</v>
      </c>
      <c r="D20" s="37" t="s">
        <v>19</v>
      </c>
      <c r="E20" s="37"/>
      <c r="F20" s="37"/>
      <c r="G20" s="38">
        <v>250</v>
      </c>
      <c r="H20" s="38">
        <v>0.75</v>
      </c>
      <c r="I20" s="38">
        <f t="shared" si="0"/>
        <v>187.5</v>
      </c>
      <c r="J20" s="39">
        <f t="shared" si="1"/>
        <v>378.78787878787881</v>
      </c>
      <c r="K20" s="39" t="e">
        <f t="shared" si="2"/>
        <v>#VALUE!</v>
      </c>
      <c r="L20" s="39" t="e">
        <f t="shared" si="3"/>
        <v>#VALUE!</v>
      </c>
      <c r="M20" s="23"/>
      <c r="N20" s="23">
        <v>0</v>
      </c>
      <c r="O20" s="102">
        <f t="shared" si="5"/>
        <v>187.5</v>
      </c>
    </row>
    <row r="21" spans="1:15" x14ac:dyDescent="0.25">
      <c r="A21" s="9"/>
      <c r="B21" s="9"/>
      <c r="C21" s="25"/>
      <c r="D21" s="26"/>
      <c r="E21" s="26"/>
      <c r="F21" s="26"/>
      <c r="G21" s="27"/>
      <c r="H21" s="27"/>
      <c r="I21" s="27"/>
      <c r="J21" s="28"/>
      <c r="K21" s="28"/>
      <c r="L21" s="28"/>
      <c r="M21" s="7"/>
      <c r="N21" s="7"/>
      <c r="O21" s="99"/>
    </row>
    <row r="22" spans="1:15" ht="25.5" x14ac:dyDescent="0.25">
      <c r="A22" s="42" t="s">
        <v>21</v>
      </c>
      <c r="B22" s="42"/>
      <c r="C22" s="42"/>
      <c r="D22" s="42"/>
      <c r="E22" s="42"/>
      <c r="F22" s="42"/>
      <c r="G22" s="43"/>
      <c r="H22" s="43"/>
      <c r="I22" s="43"/>
      <c r="J22" s="44"/>
      <c r="K22" s="44"/>
    </row>
    <row r="23" spans="1:15" x14ac:dyDescent="0.25">
      <c r="A23" s="45">
        <v>1</v>
      </c>
      <c r="B23" s="46" t="s">
        <v>22</v>
      </c>
      <c r="C23" s="47" t="s">
        <v>23</v>
      </c>
      <c r="D23" s="48">
        <v>248</v>
      </c>
      <c r="E23" s="48">
        <v>283</v>
      </c>
      <c r="F23" s="48">
        <v>296</v>
      </c>
      <c r="G23" s="23">
        <v>250</v>
      </c>
      <c r="H23" s="38">
        <v>0.75</v>
      </c>
      <c r="I23" s="38">
        <f t="shared" ref="I23:I44" si="6">G23*H23</f>
        <v>187.5</v>
      </c>
      <c r="J23" s="39">
        <f t="shared" ref="J23:J44" si="7">G23/660*1000</f>
        <v>378.78787878787881</v>
      </c>
      <c r="K23" s="39">
        <f t="shared" ref="K23:K44" si="8">(D23+E23+F23)/3*100/J23</f>
        <v>72.775999999999996</v>
      </c>
      <c r="L23" s="39">
        <f t="shared" ref="L23:L44" si="9">I23*(100-K23)/100</f>
        <v>51.045000000000009</v>
      </c>
      <c r="M23" s="23"/>
      <c r="N23" s="23">
        <f t="shared" ref="N23:N44" si="10">(D23+E23+F23)/3*660/1000</f>
        <v>181.94</v>
      </c>
      <c r="O23" s="102">
        <f t="shared" ref="O23:O44" si="11">I23-N23</f>
        <v>5.5600000000000023</v>
      </c>
    </row>
    <row r="24" spans="1:15" x14ac:dyDescent="0.25">
      <c r="A24" s="45"/>
      <c r="B24" s="46"/>
      <c r="C24" s="47" t="s">
        <v>24</v>
      </c>
      <c r="D24" s="48"/>
      <c r="E24" s="48"/>
      <c r="F24" s="48"/>
      <c r="G24" s="23">
        <v>250</v>
      </c>
      <c r="H24" s="38">
        <v>0.75</v>
      </c>
      <c r="I24" s="38">
        <f t="shared" si="6"/>
        <v>187.5</v>
      </c>
      <c r="J24" s="39">
        <f t="shared" si="7"/>
        <v>378.78787878787881</v>
      </c>
      <c r="K24" s="39">
        <f t="shared" si="8"/>
        <v>0</v>
      </c>
      <c r="L24" s="39">
        <f t="shared" si="9"/>
        <v>187.5</v>
      </c>
      <c r="M24" s="23"/>
      <c r="N24" s="23">
        <f t="shared" si="10"/>
        <v>0</v>
      </c>
      <c r="O24" s="102">
        <f t="shared" si="11"/>
        <v>187.5</v>
      </c>
    </row>
    <row r="25" spans="1:15" x14ac:dyDescent="0.25">
      <c r="A25" s="48">
        <v>2</v>
      </c>
      <c r="B25" s="49" t="s">
        <v>25</v>
      </c>
      <c r="C25" s="50" t="s">
        <v>26</v>
      </c>
      <c r="D25" s="51">
        <v>124</v>
      </c>
      <c r="E25" s="51">
        <v>139</v>
      </c>
      <c r="F25" s="51">
        <v>156</v>
      </c>
      <c r="G25" s="52">
        <v>400</v>
      </c>
      <c r="H25" s="38">
        <v>0.94</v>
      </c>
      <c r="I25" s="38">
        <f t="shared" si="6"/>
        <v>376</v>
      </c>
      <c r="J25" s="39">
        <f t="shared" si="7"/>
        <v>606.06060606060612</v>
      </c>
      <c r="K25" s="39">
        <f t="shared" si="8"/>
        <v>23.044999999999998</v>
      </c>
      <c r="L25" s="39">
        <f t="shared" si="9"/>
        <v>289.35079999999999</v>
      </c>
      <c r="M25" s="23"/>
      <c r="N25" s="23">
        <f t="shared" si="10"/>
        <v>92.18</v>
      </c>
      <c r="O25" s="102">
        <f t="shared" si="11"/>
        <v>283.82</v>
      </c>
    </row>
    <row r="26" spans="1:15" x14ac:dyDescent="0.25">
      <c r="A26" s="48">
        <v>3</v>
      </c>
      <c r="B26" s="49" t="s">
        <v>27</v>
      </c>
      <c r="C26" s="50" t="s">
        <v>26</v>
      </c>
      <c r="D26" s="51">
        <v>89</v>
      </c>
      <c r="E26" s="51">
        <v>92</v>
      </c>
      <c r="F26" s="51">
        <v>86</v>
      </c>
      <c r="G26" s="52">
        <v>250</v>
      </c>
      <c r="H26" s="38">
        <v>0.94</v>
      </c>
      <c r="I26" s="38">
        <f t="shared" si="6"/>
        <v>235</v>
      </c>
      <c r="J26" s="39">
        <f t="shared" si="7"/>
        <v>378.78787878787881</v>
      </c>
      <c r="K26" s="39">
        <f t="shared" si="8"/>
        <v>23.495999999999999</v>
      </c>
      <c r="L26" s="39">
        <f t="shared" si="9"/>
        <v>179.78440000000003</v>
      </c>
      <c r="M26" s="23"/>
      <c r="N26" s="23">
        <f t="shared" si="10"/>
        <v>58.74</v>
      </c>
      <c r="O26" s="102">
        <f t="shared" si="11"/>
        <v>176.26</v>
      </c>
    </row>
    <row r="27" spans="1:15" x14ac:dyDescent="0.25">
      <c r="A27" s="48">
        <v>4</v>
      </c>
      <c r="B27" s="49" t="s">
        <v>28</v>
      </c>
      <c r="C27" s="50" t="s">
        <v>26</v>
      </c>
      <c r="D27" s="51">
        <v>252</v>
      </c>
      <c r="E27" s="51">
        <v>235</v>
      </c>
      <c r="F27" s="51">
        <v>264</v>
      </c>
      <c r="G27" s="52">
        <v>400</v>
      </c>
      <c r="H27" s="38">
        <v>0.94</v>
      </c>
      <c r="I27" s="38">
        <f t="shared" si="6"/>
        <v>376</v>
      </c>
      <c r="J27" s="39">
        <f t="shared" si="7"/>
        <v>606.06060606060612</v>
      </c>
      <c r="K27" s="39">
        <f t="shared" si="8"/>
        <v>41.305</v>
      </c>
      <c r="L27" s="39">
        <f t="shared" si="9"/>
        <v>220.69319999999999</v>
      </c>
      <c r="M27" s="23"/>
      <c r="N27" s="23">
        <f t="shared" si="10"/>
        <v>165.22</v>
      </c>
      <c r="O27" s="102">
        <f t="shared" si="11"/>
        <v>210.78</v>
      </c>
    </row>
    <row r="28" spans="1:15" x14ac:dyDescent="0.25">
      <c r="A28" s="48">
        <v>5</v>
      </c>
      <c r="B28" s="49" t="s">
        <v>29</v>
      </c>
      <c r="C28" s="50" t="s">
        <v>26</v>
      </c>
      <c r="D28" s="51">
        <v>234</v>
      </c>
      <c r="E28" s="51">
        <v>255</v>
      </c>
      <c r="F28" s="51">
        <v>246</v>
      </c>
      <c r="G28" s="52">
        <v>250</v>
      </c>
      <c r="H28" s="38">
        <v>0.94</v>
      </c>
      <c r="I28" s="38">
        <f t="shared" si="6"/>
        <v>235</v>
      </c>
      <c r="J28" s="39">
        <f t="shared" si="7"/>
        <v>378.78787878787881</v>
      </c>
      <c r="K28" s="39">
        <f t="shared" si="8"/>
        <v>64.679999999999993</v>
      </c>
      <c r="L28" s="39">
        <f t="shared" si="9"/>
        <v>83.002000000000024</v>
      </c>
      <c r="M28" s="23"/>
      <c r="N28" s="23">
        <f t="shared" si="10"/>
        <v>161.69999999999999</v>
      </c>
      <c r="O28" s="102">
        <f t="shared" si="11"/>
        <v>73.300000000000011</v>
      </c>
    </row>
    <row r="29" spans="1:15" x14ac:dyDescent="0.25">
      <c r="A29" s="45">
        <v>6</v>
      </c>
      <c r="B29" s="46" t="s">
        <v>30</v>
      </c>
      <c r="C29" s="50" t="s">
        <v>31</v>
      </c>
      <c r="D29" s="48">
        <v>620</v>
      </c>
      <c r="E29" s="48">
        <v>684</v>
      </c>
      <c r="F29" s="48">
        <v>670</v>
      </c>
      <c r="G29" s="23">
        <v>630</v>
      </c>
      <c r="H29" s="38">
        <v>0.75</v>
      </c>
      <c r="I29" s="38">
        <f t="shared" si="6"/>
        <v>472.5</v>
      </c>
      <c r="J29" s="39">
        <f t="shared" si="7"/>
        <v>954.54545454545462</v>
      </c>
      <c r="K29" s="39">
        <f t="shared" si="8"/>
        <v>68.933333333333323</v>
      </c>
      <c r="L29" s="39">
        <f t="shared" si="9"/>
        <v>146.79000000000005</v>
      </c>
      <c r="M29" s="23"/>
      <c r="N29" s="23">
        <f t="shared" si="10"/>
        <v>434.28</v>
      </c>
      <c r="O29" s="102">
        <f t="shared" si="11"/>
        <v>38.220000000000027</v>
      </c>
    </row>
    <row r="30" spans="1:15" x14ac:dyDescent="0.25">
      <c r="A30" s="45"/>
      <c r="B30" s="46"/>
      <c r="C30" s="50" t="s">
        <v>32</v>
      </c>
      <c r="D30" s="48" t="s">
        <v>17</v>
      </c>
      <c r="E30" s="48"/>
      <c r="F30" s="48"/>
      <c r="G30" s="23">
        <v>630</v>
      </c>
      <c r="H30" s="38">
        <v>0.75</v>
      </c>
      <c r="I30" s="38">
        <f t="shared" si="6"/>
        <v>472.5</v>
      </c>
      <c r="J30" s="39">
        <f t="shared" si="7"/>
        <v>954.54545454545462</v>
      </c>
      <c r="K30" s="39" t="e">
        <f t="shared" si="8"/>
        <v>#VALUE!</v>
      </c>
      <c r="L30" s="39" t="e">
        <f t="shared" si="9"/>
        <v>#VALUE!</v>
      </c>
      <c r="M30" s="23"/>
      <c r="N30" s="23">
        <v>0</v>
      </c>
      <c r="O30" s="102">
        <f t="shared" si="11"/>
        <v>472.5</v>
      </c>
    </row>
    <row r="31" spans="1:15" x14ac:dyDescent="0.25">
      <c r="A31" s="48">
        <v>7</v>
      </c>
      <c r="B31" s="49" t="s">
        <v>33</v>
      </c>
      <c r="C31" s="50" t="s">
        <v>26</v>
      </c>
      <c r="D31" s="51">
        <v>157</v>
      </c>
      <c r="E31" s="51">
        <v>181</v>
      </c>
      <c r="F31" s="51">
        <v>192</v>
      </c>
      <c r="G31" s="52">
        <v>250</v>
      </c>
      <c r="H31" s="38">
        <v>0.94</v>
      </c>
      <c r="I31" s="38">
        <f t="shared" si="6"/>
        <v>235</v>
      </c>
      <c r="J31" s="39">
        <f t="shared" si="7"/>
        <v>378.78787878787881</v>
      </c>
      <c r="K31" s="39">
        <f t="shared" si="8"/>
        <v>46.639999999999993</v>
      </c>
      <c r="L31" s="39">
        <f t="shared" si="9"/>
        <v>125.39600000000002</v>
      </c>
      <c r="M31" s="23"/>
      <c r="N31" s="23">
        <f t="shared" si="10"/>
        <v>116.6</v>
      </c>
      <c r="O31" s="102">
        <f t="shared" si="11"/>
        <v>118.4</v>
      </c>
    </row>
    <row r="32" spans="1:15" x14ac:dyDescent="0.25">
      <c r="A32" s="48">
        <v>8</v>
      </c>
      <c r="B32" s="49" t="s">
        <v>34</v>
      </c>
      <c r="C32" s="50" t="s">
        <v>26</v>
      </c>
      <c r="D32" s="51">
        <v>172</v>
      </c>
      <c r="E32" s="51">
        <v>208</v>
      </c>
      <c r="F32" s="51">
        <v>194</v>
      </c>
      <c r="G32" s="52">
        <v>400</v>
      </c>
      <c r="H32" s="38">
        <v>0.94</v>
      </c>
      <c r="I32" s="38">
        <f t="shared" si="6"/>
        <v>376</v>
      </c>
      <c r="J32" s="39">
        <f t="shared" si="7"/>
        <v>606.06060606060612</v>
      </c>
      <c r="K32" s="39">
        <f t="shared" si="8"/>
        <v>31.57</v>
      </c>
      <c r="L32" s="39">
        <f t="shared" si="9"/>
        <v>257.29680000000002</v>
      </c>
      <c r="M32" s="23"/>
      <c r="N32" s="23">
        <f t="shared" si="10"/>
        <v>126.28</v>
      </c>
      <c r="O32" s="102">
        <f t="shared" si="11"/>
        <v>249.72</v>
      </c>
    </row>
    <row r="33" spans="1:15" x14ac:dyDescent="0.25">
      <c r="A33" s="45">
        <v>9</v>
      </c>
      <c r="B33" s="46" t="s">
        <v>35</v>
      </c>
      <c r="C33" s="50" t="s">
        <v>36</v>
      </c>
      <c r="D33" s="48">
        <v>225</v>
      </c>
      <c r="E33" s="48">
        <v>214</v>
      </c>
      <c r="F33" s="48">
        <v>153</v>
      </c>
      <c r="G33" s="23">
        <v>630</v>
      </c>
      <c r="H33" s="38">
        <v>0.75</v>
      </c>
      <c r="I33" s="38">
        <f t="shared" si="6"/>
        <v>472.5</v>
      </c>
      <c r="J33" s="39">
        <f t="shared" si="7"/>
        <v>954.54545454545462</v>
      </c>
      <c r="K33" s="39">
        <f t="shared" si="8"/>
        <v>20.673015873015874</v>
      </c>
      <c r="L33" s="39">
        <f t="shared" si="9"/>
        <v>374.82</v>
      </c>
      <c r="M33" s="23"/>
      <c r="N33" s="23">
        <f t="shared" si="10"/>
        <v>130.24</v>
      </c>
      <c r="O33" s="102">
        <f t="shared" si="11"/>
        <v>342.26</v>
      </c>
    </row>
    <row r="34" spans="1:15" x14ac:dyDescent="0.25">
      <c r="A34" s="45"/>
      <c r="B34" s="46"/>
      <c r="C34" s="50" t="s">
        <v>37</v>
      </c>
      <c r="D34" s="48" t="s">
        <v>17</v>
      </c>
      <c r="E34" s="48"/>
      <c r="F34" s="48"/>
      <c r="G34" s="23">
        <v>400</v>
      </c>
      <c r="H34" s="38">
        <v>0.75</v>
      </c>
      <c r="I34" s="38">
        <f t="shared" si="6"/>
        <v>300</v>
      </c>
      <c r="J34" s="39">
        <f t="shared" si="7"/>
        <v>606.06060606060612</v>
      </c>
      <c r="K34" s="39" t="e">
        <f t="shared" si="8"/>
        <v>#VALUE!</v>
      </c>
      <c r="L34" s="39" t="e">
        <f t="shared" si="9"/>
        <v>#VALUE!</v>
      </c>
      <c r="M34" s="23"/>
      <c r="N34" s="23">
        <v>0</v>
      </c>
      <c r="O34" s="102">
        <f t="shared" si="11"/>
        <v>300</v>
      </c>
    </row>
    <row r="35" spans="1:15" x14ac:dyDescent="0.25">
      <c r="A35" s="45">
        <v>10</v>
      </c>
      <c r="B35" s="46" t="s">
        <v>38</v>
      </c>
      <c r="C35" s="50" t="s">
        <v>36</v>
      </c>
      <c r="D35" s="48">
        <v>433</v>
      </c>
      <c r="E35" s="48">
        <v>458</v>
      </c>
      <c r="F35" s="48">
        <v>420</v>
      </c>
      <c r="G35" s="52">
        <v>630</v>
      </c>
      <c r="H35" s="38">
        <v>0.75</v>
      </c>
      <c r="I35" s="38">
        <f t="shared" si="6"/>
        <v>472.5</v>
      </c>
      <c r="J35" s="39">
        <f t="shared" si="7"/>
        <v>954.54545454545462</v>
      </c>
      <c r="K35" s="39">
        <f t="shared" si="8"/>
        <v>45.780952380952378</v>
      </c>
      <c r="L35" s="39">
        <f t="shared" si="9"/>
        <v>256.185</v>
      </c>
      <c r="M35" s="23"/>
      <c r="N35" s="23">
        <f t="shared" si="10"/>
        <v>288.42</v>
      </c>
      <c r="O35" s="102">
        <f t="shared" si="11"/>
        <v>184.07999999999998</v>
      </c>
    </row>
    <row r="36" spans="1:15" x14ac:dyDescent="0.25">
      <c r="A36" s="45"/>
      <c r="B36" s="46"/>
      <c r="C36" s="50" t="s">
        <v>39</v>
      </c>
      <c r="D36" s="48"/>
      <c r="E36" s="48"/>
      <c r="F36" s="48"/>
      <c r="G36" s="23">
        <v>630</v>
      </c>
      <c r="H36" s="38">
        <v>0.75</v>
      </c>
      <c r="I36" s="38">
        <f t="shared" si="6"/>
        <v>472.5</v>
      </c>
      <c r="J36" s="39">
        <f t="shared" si="7"/>
        <v>954.54545454545462</v>
      </c>
      <c r="K36" s="39">
        <f t="shared" si="8"/>
        <v>0</v>
      </c>
      <c r="L36" s="39">
        <f t="shared" si="9"/>
        <v>472.5</v>
      </c>
      <c r="M36" s="23"/>
      <c r="N36" s="23">
        <f t="shared" si="10"/>
        <v>0</v>
      </c>
      <c r="O36" s="102">
        <f t="shared" si="11"/>
        <v>472.5</v>
      </c>
    </row>
    <row r="37" spans="1:15" x14ac:dyDescent="0.25">
      <c r="A37" s="48">
        <v>11</v>
      </c>
      <c r="B37" s="49" t="s">
        <v>40</v>
      </c>
      <c r="C37" s="50" t="s">
        <v>20</v>
      </c>
      <c r="D37" s="48">
        <v>404</v>
      </c>
      <c r="E37" s="48">
        <v>460</v>
      </c>
      <c r="F37" s="48">
        <v>424</v>
      </c>
      <c r="G37" s="23">
        <v>630</v>
      </c>
      <c r="H37" s="38">
        <v>0.94</v>
      </c>
      <c r="I37" s="38">
        <f t="shared" si="6"/>
        <v>592.19999999999993</v>
      </c>
      <c r="J37" s="39">
        <f t="shared" si="7"/>
        <v>954.54545454545462</v>
      </c>
      <c r="K37" s="39">
        <f t="shared" si="8"/>
        <v>44.977777777777767</v>
      </c>
      <c r="L37" s="39">
        <f t="shared" si="9"/>
        <v>325.84160000000003</v>
      </c>
      <c r="M37" s="23"/>
      <c r="N37" s="23">
        <f t="shared" si="10"/>
        <v>283.36</v>
      </c>
      <c r="O37" s="102">
        <f t="shared" si="11"/>
        <v>308.83999999999992</v>
      </c>
    </row>
    <row r="38" spans="1:15" x14ac:dyDescent="0.25">
      <c r="A38" s="48">
        <v>12</v>
      </c>
      <c r="B38" s="49" t="s">
        <v>41</v>
      </c>
      <c r="C38" s="50" t="s">
        <v>26</v>
      </c>
      <c r="D38" s="51">
        <v>176</v>
      </c>
      <c r="E38" s="51">
        <v>170</v>
      </c>
      <c r="F38" s="51">
        <v>181</v>
      </c>
      <c r="G38" s="52">
        <v>400</v>
      </c>
      <c r="H38" s="38">
        <v>0.94</v>
      </c>
      <c r="I38" s="38">
        <f t="shared" si="6"/>
        <v>376</v>
      </c>
      <c r="J38" s="39">
        <f t="shared" si="7"/>
        <v>606.06060606060612</v>
      </c>
      <c r="K38" s="39">
        <f t="shared" si="8"/>
        <v>28.984999999999992</v>
      </c>
      <c r="L38" s="39">
        <f t="shared" si="9"/>
        <v>267.01640000000009</v>
      </c>
      <c r="M38" s="23"/>
      <c r="N38" s="23">
        <f>SUM(N40)</f>
        <v>341</v>
      </c>
      <c r="O38" s="102">
        <f t="shared" si="11"/>
        <v>35</v>
      </c>
    </row>
    <row r="39" spans="1:15" x14ac:dyDescent="0.25">
      <c r="A39" s="41">
        <v>13</v>
      </c>
      <c r="B39" s="41" t="s">
        <v>42</v>
      </c>
      <c r="C39" s="36" t="s">
        <v>43</v>
      </c>
      <c r="D39" s="36">
        <v>125</v>
      </c>
      <c r="E39" s="37">
        <v>152</v>
      </c>
      <c r="F39" s="37">
        <v>223</v>
      </c>
      <c r="G39" s="38">
        <v>250</v>
      </c>
      <c r="H39" s="38">
        <v>0.94</v>
      </c>
      <c r="I39" s="38">
        <f t="shared" si="6"/>
        <v>235</v>
      </c>
      <c r="J39" s="39">
        <f t="shared" si="7"/>
        <v>378.78787878787881</v>
      </c>
      <c r="K39" s="39">
        <f t="shared" si="8"/>
        <v>43.999999999999993</v>
      </c>
      <c r="L39" s="39">
        <f t="shared" si="9"/>
        <v>131.60000000000002</v>
      </c>
      <c r="M39" s="23"/>
      <c r="N39" s="23">
        <f t="shared" si="10"/>
        <v>110</v>
      </c>
      <c r="O39" s="102">
        <f t="shared" si="11"/>
        <v>125</v>
      </c>
    </row>
    <row r="40" spans="1:15" x14ac:dyDescent="0.25">
      <c r="A40" s="41">
        <v>14</v>
      </c>
      <c r="B40" s="41" t="s">
        <v>44</v>
      </c>
      <c r="C40" s="36" t="s">
        <v>45</v>
      </c>
      <c r="D40" s="36">
        <v>498</v>
      </c>
      <c r="E40" s="37">
        <v>525</v>
      </c>
      <c r="F40" s="37">
        <v>527</v>
      </c>
      <c r="G40" s="38">
        <v>630</v>
      </c>
      <c r="H40" s="38">
        <v>0.94</v>
      </c>
      <c r="I40" s="38">
        <f t="shared" si="6"/>
        <v>592.19999999999993</v>
      </c>
      <c r="J40" s="39">
        <f t="shared" si="7"/>
        <v>954.54545454545462</v>
      </c>
      <c r="K40" s="39">
        <f t="shared" si="8"/>
        <v>54.126984126984119</v>
      </c>
      <c r="L40" s="39">
        <f t="shared" si="9"/>
        <v>271.66000000000003</v>
      </c>
      <c r="M40" s="23"/>
      <c r="N40" s="23">
        <f t="shared" si="10"/>
        <v>341</v>
      </c>
      <c r="O40" s="102">
        <f t="shared" si="11"/>
        <v>251.19999999999993</v>
      </c>
    </row>
    <row r="41" spans="1:15" x14ac:dyDescent="0.25">
      <c r="A41" s="41">
        <v>15</v>
      </c>
      <c r="B41" s="41" t="s">
        <v>46</v>
      </c>
      <c r="C41" s="36" t="s">
        <v>47</v>
      </c>
      <c r="D41" s="36">
        <v>367</v>
      </c>
      <c r="E41" s="37">
        <v>344</v>
      </c>
      <c r="F41" s="37">
        <v>413</v>
      </c>
      <c r="G41" s="38">
        <v>250</v>
      </c>
      <c r="H41" s="38">
        <v>0.94</v>
      </c>
      <c r="I41" s="38">
        <f t="shared" si="6"/>
        <v>235</v>
      </c>
      <c r="J41" s="39">
        <f t="shared" si="7"/>
        <v>378.78787878787881</v>
      </c>
      <c r="K41" s="39">
        <f t="shared" si="8"/>
        <v>98.912000000000006</v>
      </c>
      <c r="L41" s="39">
        <f t="shared" si="9"/>
        <v>2.5567999999999858</v>
      </c>
      <c r="M41" s="23"/>
      <c r="N41" s="23">
        <f t="shared" si="10"/>
        <v>247.28</v>
      </c>
      <c r="O41" s="102">
        <v>0</v>
      </c>
    </row>
    <row r="42" spans="1:15" ht="15.75" x14ac:dyDescent="0.25">
      <c r="A42" s="41">
        <v>16</v>
      </c>
      <c r="B42" s="41" t="s">
        <v>48</v>
      </c>
      <c r="C42" s="36" t="s">
        <v>49</v>
      </c>
      <c r="D42" s="53" t="s">
        <v>50</v>
      </c>
      <c r="E42" s="53"/>
      <c r="F42" s="53"/>
      <c r="G42" s="38">
        <v>400</v>
      </c>
      <c r="H42" s="38">
        <v>0.94</v>
      </c>
      <c r="I42" s="38">
        <f t="shared" si="6"/>
        <v>376</v>
      </c>
      <c r="J42" s="39">
        <f t="shared" si="7"/>
        <v>606.06060606060612</v>
      </c>
      <c r="K42" s="39" t="e">
        <f t="shared" si="8"/>
        <v>#VALUE!</v>
      </c>
      <c r="L42" s="39" t="e">
        <f t="shared" si="9"/>
        <v>#VALUE!</v>
      </c>
      <c r="M42" s="23"/>
      <c r="N42" s="23">
        <v>0</v>
      </c>
      <c r="O42" s="102">
        <v>0</v>
      </c>
    </row>
    <row r="43" spans="1:15" x14ac:dyDescent="0.25">
      <c r="A43" s="41">
        <v>17</v>
      </c>
      <c r="B43" s="41" t="s">
        <v>51</v>
      </c>
      <c r="C43" s="36" t="s">
        <v>52</v>
      </c>
      <c r="D43" s="36">
        <v>203</v>
      </c>
      <c r="E43" s="37">
        <v>206</v>
      </c>
      <c r="F43" s="37">
        <v>188</v>
      </c>
      <c r="G43" s="38">
        <v>630</v>
      </c>
      <c r="H43" s="38">
        <v>0.94</v>
      </c>
      <c r="I43" s="38">
        <f t="shared" si="6"/>
        <v>592.19999999999993</v>
      </c>
      <c r="J43" s="39">
        <f t="shared" si="7"/>
        <v>954.54545454545462</v>
      </c>
      <c r="K43" s="39">
        <f t="shared" si="8"/>
        <v>20.847619047619045</v>
      </c>
      <c r="L43" s="39">
        <f t="shared" si="9"/>
        <v>468.74039999999991</v>
      </c>
      <c r="M43" s="23"/>
      <c r="N43" s="23">
        <f t="shared" si="10"/>
        <v>131.34</v>
      </c>
      <c r="O43" s="102">
        <f t="shared" si="11"/>
        <v>460.8599999999999</v>
      </c>
    </row>
    <row r="44" spans="1:15" x14ac:dyDescent="0.25">
      <c r="A44" s="41">
        <v>18</v>
      </c>
      <c r="B44" s="41" t="s">
        <v>53</v>
      </c>
      <c r="C44" s="36" t="s">
        <v>54</v>
      </c>
      <c r="D44" s="37">
        <v>7</v>
      </c>
      <c r="E44" s="37">
        <v>10</v>
      </c>
      <c r="F44" s="37">
        <v>8</v>
      </c>
      <c r="G44" s="38">
        <v>250</v>
      </c>
      <c r="H44" s="38">
        <v>0.94</v>
      </c>
      <c r="I44" s="38">
        <f t="shared" si="6"/>
        <v>235</v>
      </c>
      <c r="J44" s="39">
        <f t="shared" si="7"/>
        <v>378.78787878787881</v>
      </c>
      <c r="K44" s="39">
        <f t="shared" si="8"/>
        <v>2.2000000000000002</v>
      </c>
      <c r="L44" s="39">
        <f t="shared" si="9"/>
        <v>229.83</v>
      </c>
      <c r="M44" s="23"/>
      <c r="N44" s="23">
        <f t="shared" si="10"/>
        <v>5.5</v>
      </c>
      <c r="O44" s="102">
        <f t="shared" si="11"/>
        <v>229.5</v>
      </c>
    </row>
    <row r="45" spans="1:15" ht="25.5" x14ac:dyDescent="0.25">
      <c r="A45" s="54" t="s">
        <v>55</v>
      </c>
      <c r="B45" s="55"/>
      <c r="C45" s="11"/>
      <c r="D45" s="11"/>
      <c r="E45" s="12"/>
      <c r="F45" s="12"/>
      <c r="G45" s="13"/>
      <c r="H45" s="13"/>
      <c r="I45" s="13"/>
      <c r="J45" s="14"/>
      <c r="K45" s="14"/>
    </row>
    <row r="46" spans="1:15" x14ac:dyDescent="0.25">
      <c r="A46" s="41">
        <v>1</v>
      </c>
      <c r="B46" s="41">
        <v>732</v>
      </c>
      <c r="C46" s="36" t="s">
        <v>56</v>
      </c>
      <c r="D46" s="36">
        <v>1</v>
      </c>
      <c r="E46" s="37">
        <v>5</v>
      </c>
      <c r="F46" s="37">
        <v>0</v>
      </c>
      <c r="G46" s="38">
        <v>100</v>
      </c>
      <c r="H46" s="38">
        <v>0.94</v>
      </c>
      <c r="I46" s="38">
        <f t="shared" ref="I46:I51" si="12">G46*H46</f>
        <v>94</v>
      </c>
      <c r="J46" s="39">
        <f t="shared" ref="J46:J51" si="13">G46/660*1000</f>
        <v>151.51515151515153</v>
      </c>
      <c r="K46" s="39">
        <f t="shared" ref="K46:K51" si="14">(D46+E46+F46)/3*100/J46</f>
        <v>1.3199999999999998</v>
      </c>
      <c r="L46" s="39">
        <f t="shared" ref="L46:L51" si="15">I46*(100-K46)/100</f>
        <v>92.759200000000007</v>
      </c>
      <c r="M46" s="23"/>
      <c r="N46" s="23">
        <f t="shared" ref="N46:N51" si="16">(D46+E46+F46)/3*660/1000</f>
        <v>1.32</v>
      </c>
      <c r="O46" s="102">
        <f t="shared" ref="O46:O51" si="17">I46-N46</f>
        <v>92.68</v>
      </c>
    </row>
    <row r="47" spans="1:15" x14ac:dyDescent="0.25">
      <c r="A47" s="41">
        <v>2</v>
      </c>
      <c r="B47" s="41">
        <v>733</v>
      </c>
      <c r="C47" s="36" t="s">
        <v>57</v>
      </c>
      <c r="D47" s="36">
        <v>205</v>
      </c>
      <c r="E47" s="37">
        <v>231</v>
      </c>
      <c r="F47" s="37">
        <v>228</v>
      </c>
      <c r="G47" s="38">
        <v>320</v>
      </c>
      <c r="H47" s="38">
        <v>0.94</v>
      </c>
      <c r="I47" s="38">
        <f t="shared" si="12"/>
        <v>300.79999999999995</v>
      </c>
      <c r="J47" s="39">
        <f t="shared" si="13"/>
        <v>484.84848484848487</v>
      </c>
      <c r="K47" s="39">
        <f t="shared" si="14"/>
        <v>45.650000000000006</v>
      </c>
      <c r="L47" s="39">
        <f t="shared" si="15"/>
        <v>163.48479999999995</v>
      </c>
      <c r="M47" s="23"/>
      <c r="N47" s="23">
        <f t="shared" si="16"/>
        <v>146.08000000000001</v>
      </c>
      <c r="O47" s="102">
        <f t="shared" si="17"/>
        <v>154.71999999999994</v>
      </c>
    </row>
    <row r="48" spans="1:15" x14ac:dyDescent="0.25">
      <c r="A48" s="41">
        <v>3</v>
      </c>
      <c r="B48" s="41">
        <v>734</v>
      </c>
      <c r="C48" s="36" t="s">
        <v>58</v>
      </c>
      <c r="D48" s="36">
        <v>87</v>
      </c>
      <c r="E48" s="37">
        <v>187</v>
      </c>
      <c r="F48" s="37">
        <v>174</v>
      </c>
      <c r="G48" s="38">
        <v>250</v>
      </c>
      <c r="H48" s="38">
        <v>0.94</v>
      </c>
      <c r="I48" s="38">
        <f t="shared" si="12"/>
        <v>235</v>
      </c>
      <c r="J48" s="39">
        <f t="shared" si="13"/>
        <v>378.78787878787881</v>
      </c>
      <c r="K48" s="39">
        <f t="shared" si="14"/>
        <v>39.423999999999999</v>
      </c>
      <c r="L48" s="39">
        <f t="shared" si="15"/>
        <v>142.3536</v>
      </c>
      <c r="M48" s="23"/>
      <c r="N48" s="23">
        <f t="shared" si="16"/>
        <v>98.56</v>
      </c>
      <c r="O48" s="102">
        <f t="shared" si="17"/>
        <v>136.44</v>
      </c>
    </row>
    <row r="49" spans="1:15" x14ac:dyDescent="0.25">
      <c r="A49" s="35">
        <v>4</v>
      </c>
      <c r="B49" s="35">
        <v>771</v>
      </c>
      <c r="C49" s="36" t="s">
        <v>59</v>
      </c>
      <c r="D49" s="36"/>
      <c r="E49" s="37"/>
      <c r="F49" s="37"/>
      <c r="G49" s="38">
        <v>630</v>
      </c>
      <c r="H49" s="38">
        <v>0.75</v>
      </c>
      <c r="I49" s="38">
        <f t="shared" si="12"/>
        <v>472.5</v>
      </c>
      <c r="J49" s="39">
        <f t="shared" si="13"/>
        <v>954.54545454545462</v>
      </c>
      <c r="K49" s="39">
        <f t="shared" si="14"/>
        <v>0</v>
      </c>
      <c r="L49" s="39">
        <f t="shared" si="15"/>
        <v>472.5</v>
      </c>
      <c r="M49" s="23"/>
      <c r="N49" s="23">
        <f t="shared" si="16"/>
        <v>0</v>
      </c>
      <c r="O49" s="102">
        <f t="shared" si="17"/>
        <v>472.5</v>
      </c>
    </row>
    <row r="50" spans="1:15" x14ac:dyDescent="0.25">
      <c r="A50" s="35"/>
      <c r="B50" s="35"/>
      <c r="C50" s="36" t="s">
        <v>60</v>
      </c>
      <c r="D50" s="36">
        <v>315</v>
      </c>
      <c r="E50" s="37">
        <v>361</v>
      </c>
      <c r="F50" s="37">
        <v>345</v>
      </c>
      <c r="G50" s="38">
        <v>630</v>
      </c>
      <c r="H50" s="38">
        <v>0.75</v>
      </c>
      <c r="I50" s="38">
        <f t="shared" si="12"/>
        <v>472.5</v>
      </c>
      <c r="J50" s="39">
        <f t="shared" si="13"/>
        <v>954.54545454545462</v>
      </c>
      <c r="K50" s="39">
        <f t="shared" si="14"/>
        <v>35.653968253968245</v>
      </c>
      <c r="L50" s="39">
        <f t="shared" si="15"/>
        <v>304.03500000000003</v>
      </c>
      <c r="M50" s="23"/>
      <c r="N50" s="23">
        <f t="shared" si="16"/>
        <v>224.62</v>
      </c>
      <c r="O50" s="102">
        <f t="shared" si="17"/>
        <v>247.88</v>
      </c>
    </row>
    <row r="51" spans="1:15" x14ac:dyDescent="0.25">
      <c r="A51" s="41">
        <v>5</v>
      </c>
      <c r="B51" s="41">
        <v>773</v>
      </c>
      <c r="C51" s="36" t="s">
        <v>62</v>
      </c>
      <c r="D51" s="36">
        <v>439</v>
      </c>
      <c r="E51" s="37">
        <v>387</v>
      </c>
      <c r="F51" s="36">
        <v>299</v>
      </c>
      <c r="G51" s="57">
        <v>630</v>
      </c>
      <c r="H51" s="38">
        <v>0.94</v>
      </c>
      <c r="I51" s="38">
        <f t="shared" si="12"/>
        <v>592.19999999999993</v>
      </c>
      <c r="J51" s="39">
        <f t="shared" si="13"/>
        <v>954.54545454545462</v>
      </c>
      <c r="K51" s="39">
        <f t="shared" si="14"/>
        <v>39.285714285714285</v>
      </c>
      <c r="L51" s="39">
        <f t="shared" si="15"/>
        <v>359.55</v>
      </c>
      <c r="M51" s="23"/>
      <c r="N51" s="23">
        <f t="shared" si="16"/>
        <v>247.5</v>
      </c>
      <c r="O51" s="102">
        <f t="shared" si="17"/>
        <v>344.69999999999993</v>
      </c>
    </row>
    <row r="52" spans="1:15" x14ac:dyDescent="0.25">
      <c r="A52" s="41">
        <v>6</v>
      </c>
      <c r="B52" s="41">
        <v>792</v>
      </c>
      <c r="C52" s="36" t="s">
        <v>64</v>
      </c>
      <c r="D52" s="36">
        <v>453</v>
      </c>
      <c r="E52" s="37">
        <v>390</v>
      </c>
      <c r="F52" s="37">
        <v>359</v>
      </c>
      <c r="G52" s="38">
        <v>400</v>
      </c>
      <c r="H52" s="38">
        <v>0.94</v>
      </c>
      <c r="I52" s="38">
        <f>G52*H52</f>
        <v>376</v>
      </c>
      <c r="J52" s="39">
        <f>G52/660*1000</f>
        <v>606.06060606060612</v>
      </c>
      <c r="K52" s="39">
        <f>(D52+E52+F52)/3*100/J52</f>
        <v>66.11</v>
      </c>
      <c r="L52" s="39">
        <f>I52*(100-K52)/100</f>
        <v>127.4264</v>
      </c>
      <c r="M52" s="23"/>
      <c r="N52" s="23">
        <f>(D52+E52+F52)/3*660/1000</f>
        <v>264.44</v>
      </c>
      <c r="O52" s="102">
        <f>I52-N52</f>
        <v>111.56</v>
      </c>
    </row>
    <row r="53" spans="1:15" s="58" customFormat="1" x14ac:dyDescent="0.25">
      <c r="A53" s="41">
        <v>7</v>
      </c>
      <c r="B53" s="41">
        <v>793</v>
      </c>
      <c r="C53" s="36" t="s">
        <v>65</v>
      </c>
      <c r="D53" s="36">
        <v>223</v>
      </c>
      <c r="E53" s="37">
        <v>230</v>
      </c>
      <c r="F53" s="37">
        <v>245</v>
      </c>
      <c r="G53" s="38">
        <v>400</v>
      </c>
      <c r="H53" s="38">
        <v>0.94</v>
      </c>
      <c r="I53" s="38">
        <f>G53*H53</f>
        <v>376</v>
      </c>
      <c r="J53" s="39">
        <f>G53/660*1000</f>
        <v>606.06060606060612</v>
      </c>
      <c r="K53" s="39">
        <f>(D53+E53+F53)/3*100/J53</f>
        <v>38.389999999999993</v>
      </c>
      <c r="L53" s="39">
        <f>I53*(100-K53)/100</f>
        <v>231.65360000000004</v>
      </c>
      <c r="M53" s="23"/>
      <c r="N53" s="23">
        <f>(D53+E53+F53)/3*660/1000</f>
        <v>153.56</v>
      </c>
      <c r="O53" s="102">
        <f>I53-N53</f>
        <v>222.44</v>
      </c>
    </row>
    <row r="54" spans="1:15" s="58" customFormat="1" ht="25.5" x14ac:dyDescent="0.25">
      <c r="A54" s="107" t="s">
        <v>125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3"/>
    </row>
    <row r="55" spans="1:15" ht="18.75" customHeight="1" x14ac:dyDescent="0.25">
      <c r="A55" s="64" t="s">
        <v>80</v>
      </c>
      <c r="B55" s="65"/>
      <c r="C55" s="66"/>
      <c r="D55" s="66"/>
      <c r="E55" s="67"/>
      <c r="F55" s="67"/>
    </row>
    <row r="56" spans="1:15" x14ac:dyDescent="0.25">
      <c r="A56" s="41">
        <v>1</v>
      </c>
      <c r="B56" s="41">
        <v>640</v>
      </c>
      <c r="C56" s="59"/>
      <c r="D56" s="59"/>
      <c r="E56" s="59"/>
      <c r="F56" s="59"/>
      <c r="G56" s="81"/>
      <c r="H56" s="81"/>
      <c r="I56" s="81"/>
      <c r="J56" s="82"/>
      <c r="K56" s="82"/>
      <c r="L56" s="56"/>
      <c r="M56" s="23"/>
      <c r="N56" s="23"/>
      <c r="O56" s="102">
        <f t="shared" ref="O56:O70" si="18">I56-N56</f>
        <v>0</v>
      </c>
    </row>
    <row r="57" spans="1:15" x14ac:dyDescent="0.25">
      <c r="A57" s="41">
        <v>2</v>
      </c>
      <c r="B57" s="41">
        <v>641</v>
      </c>
      <c r="C57" s="60" t="s">
        <v>67</v>
      </c>
      <c r="D57" s="36">
        <v>179</v>
      </c>
      <c r="E57" s="37">
        <v>247</v>
      </c>
      <c r="F57" s="37">
        <v>160</v>
      </c>
      <c r="G57" s="38">
        <v>250</v>
      </c>
      <c r="H57" s="38">
        <v>0.94</v>
      </c>
      <c r="I57" s="38">
        <f>G57*H57</f>
        <v>235</v>
      </c>
      <c r="J57" s="39">
        <f>G57/660*1000</f>
        <v>378.78787878787881</v>
      </c>
      <c r="K57" s="39">
        <f>(D57+E57+F57)/3*100/J57</f>
        <v>51.568000000000005</v>
      </c>
      <c r="L57" s="39">
        <f>I57*(100-K57)/100</f>
        <v>113.81519999999999</v>
      </c>
      <c r="M57" s="83"/>
      <c r="N57" s="23">
        <f>(D57+E57+F57)/3*660/1000</f>
        <v>128.91999999999999</v>
      </c>
      <c r="O57" s="102">
        <f t="shared" si="18"/>
        <v>106.08000000000001</v>
      </c>
    </row>
    <row r="58" spans="1:15" x14ac:dyDescent="0.25">
      <c r="A58" s="41">
        <v>3</v>
      </c>
      <c r="B58" s="41">
        <v>642</v>
      </c>
      <c r="C58" s="60" t="s">
        <v>68</v>
      </c>
      <c r="D58" s="36">
        <v>136</v>
      </c>
      <c r="E58" s="37">
        <v>148</v>
      </c>
      <c r="F58" s="37">
        <v>184</v>
      </c>
      <c r="G58" s="38">
        <v>160</v>
      </c>
      <c r="H58" s="38">
        <v>0.94</v>
      </c>
      <c r="I58" s="38">
        <f t="shared" ref="I58:I70" si="19">G58*H58</f>
        <v>150.39999999999998</v>
      </c>
      <c r="J58" s="39">
        <f t="shared" ref="J58:J120" si="20">G58/660*1000</f>
        <v>242.42424242424244</v>
      </c>
      <c r="K58" s="39">
        <f t="shared" ref="K58:K70" si="21">(D58+E58+F58)/3*100/J58</f>
        <v>64.349999999999994</v>
      </c>
      <c r="L58" s="39">
        <f t="shared" ref="L58:L70" si="22">I58*(100-K58)/100</f>
        <v>53.617600000000003</v>
      </c>
      <c r="M58" s="23"/>
      <c r="N58" s="23">
        <f t="shared" ref="N58:N70" si="23">(D58+E58+F58)/3*660/1000</f>
        <v>102.96</v>
      </c>
      <c r="O58" s="102">
        <f t="shared" si="18"/>
        <v>47.439999999999984</v>
      </c>
    </row>
    <row r="59" spans="1:15" x14ac:dyDescent="0.25">
      <c r="A59" s="41">
        <v>4</v>
      </c>
      <c r="B59" s="35">
        <v>643</v>
      </c>
      <c r="C59" s="60" t="s">
        <v>69</v>
      </c>
      <c r="D59" s="36">
        <v>58</v>
      </c>
      <c r="E59" s="37">
        <v>96</v>
      </c>
      <c r="F59" s="37">
        <v>49</v>
      </c>
      <c r="G59" s="38">
        <v>400</v>
      </c>
      <c r="H59" s="38">
        <v>0.75</v>
      </c>
      <c r="I59" s="38">
        <f t="shared" si="19"/>
        <v>300</v>
      </c>
      <c r="J59" s="39">
        <f t="shared" si="20"/>
        <v>606.06060606060612</v>
      </c>
      <c r="K59" s="39">
        <f t="shared" si="21"/>
        <v>11.164999999999999</v>
      </c>
      <c r="L59" s="39">
        <f t="shared" si="22"/>
        <v>266.50500000000005</v>
      </c>
      <c r="M59" s="23"/>
      <c r="N59" s="23">
        <f t="shared" si="23"/>
        <v>44.66</v>
      </c>
      <c r="O59" s="102">
        <f t="shared" si="18"/>
        <v>255.34</v>
      </c>
    </row>
    <row r="60" spans="1:15" x14ac:dyDescent="0.25">
      <c r="A60" s="41">
        <v>5</v>
      </c>
      <c r="B60" s="35"/>
      <c r="C60" s="60" t="s">
        <v>70</v>
      </c>
      <c r="D60" s="36">
        <v>157</v>
      </c>
      <c r="E60" s="37">
        <v>141</v>
      </c>
      <c r="F60" s="37">
        <v>115</v>
      </c>
      <c r="G60" s="38">
        <v>250</v>
      </c>
      <c r="H60" s="38">
        <v>0.75</v>
      </c>
      <c r="I60" s="38">
        <f t="shared" si="19"/>
        <v>187.5</v>
      </c>
      <c r="J60" s="39">
        <f t="shared" si="20"/>
        <v>378.78787878787881</v>
      </c>
      <c r="K60" s="39">
        <f t="shared" si="21"/>
        <v>36.343999999999994</v>
      </c>
      <c r="L60" s="39">
        <f t="shared" si="22"/>
        <v>119.35500000000002</v>
      </c>
      <c r="M60" s="23"/>
      <c r="N60" s="23">
        <f t="shared" si="23"/>
        <v>90.86</v>
      </c>
      <c r="O60" s="102">
        <f t="shared" si="18"/>
        <v>96.64</v>
      </c>
    </row>
    <row r="61" spans="1:15" x14ac:dyDescent="0.25">
      <c r="A61" s="41">
        <v>6</v>
      </c>
      <c r="B61" s="41">
        <v>644</v>
      </c>
      <c r="C61" s="36" t="s">
        <v>71</v>
      </c>
      <c r="D61" s="36">
        <v>134</v>
      </c>
      <c r="E61" s="37">
        <v>104</v>
      </c>
      <c r="F61" s="37">
        <v>115</v>
      </c>
      <c r="G61" s="38">
        <v>160</v>
      </c>
      <c r="H61" s="38">
        <v>0.94</v>
      </c>
      <c r="I61" s="38">
        <f t="shared" si="19"/>
        <v>150.39999999999998</v>
      </c>
      <c r="J61" s="39">
        <f t="shared" si="20"/>
        <v>242.42424242424244</v>
      </c>
      <c r="K61" s="39">
        <f t="shared" si="21"/>
        <v>48.537500000000001</v>
      </c>
      <c r="L61" s="39">
        <f t="shared" si="22"/>
        <v>77.399599999999978</v>
      </c>
      <c r="M61" s="23"/>
      <c r="N61" s="23">
        <f t="shared" si="23"/>
        <v>77.66</v>
      </c>
      <c r="O61" s="102">
        <f t="shared" si="18"/>
        <v>72.739999999999981</v>
      </c>
    </row>
    <row r="62" spans="1:15" x14ac:dyDescent="0.25">
      <c r="A62" s="41">
        <v>7</v>
      </c>
      <c r="B62" s="41">
        <v>645</v>
      </c>
      <c r="C62" s="36" t="s">
        <v>72</v>
      </c>
      <c r="D62" s="36">
        <v>28</v>
      </c>
      <c r="E62" s="37">
        <v>54</v>
      </c>
      <c r="F62" s="37">
        <v>53</v>
      </c>
      <c r="G62" s="38">
        <v>160</v>
      </c>
      <c r="H62" s="38">
        <v>0.94</v>
      </c>
      <c r="I62" s="38">
        <f t="shared" si="19"/>
        <v>150.39999999999998</v>
      </c>
      <c r="J62" s="39">
        <f t="shared" si="20"/>
        <v>242.42424242424244</v>
      </c>
      <c r="K62" s="39">
        <f t="shared" si="21"/>
        <v>18.5625</v>
      </c>
      <c r="L62" s="39">
        <f t="shared" si="22"/>
        <v>122.48199999999999</v>
      </c>
      <c r="M62" s="23"/>
      <c r="N62" s="23">
        <f t="shared" si="23"/>
        <v>29.7</v>
      </c>
      <c r="O62" s="102">
        <f t="shared" si="18"/>
        <v>120.69999999999997</v>
      </c>
    </row>
    <row r="63" spans="1:15" x14ac:dyDescent="0.25">
      <c r="A63" s="41">
        <v>8</v>
      </c>
      <c r="B63" s="61">
        <v>646</v>
      </c>
      <c r="C63" s="62" t="s">
        <v>73</v>
      </c>
      <c r="D63" s="62"/>
      <c r="E63" s="63"/>
      <c r="F63" s="63"/>
      <c r="G63" s="84">
        <v>250</v>
      </c>
      <c r="H63" s="38">
        <v>0.94</v>
      </c>
      <c r="I63" s="38">
        <f t="shared" si="19"/>
        <v>235</v>
      </c>
      <c r="J63" s="39">
        <f t="shared" si="20"/>
        <v>378.78787878787881</v>
      </c>
      <c r="K63" s="39">
        <f t="shared" si="21"/>
        <v>0</v>
      </c>
      <c r="L63" s="39">
        <f t="shared" si="22"/>
        <v>235</v>
      </c>
      <c r="M63" s="23"/>
      <c r="N63" s="23">
        <f t="shared" si="23"/>
        <v>0</v>
      </c>
      <c r="O63" s="102">
        <f t="shared" si="18"/>
        <v>235</v>
      </c>
    </row>
    <row r="64" spans="1:15" x14ac:dyDescent="0.25">
      <c r="A64" s="41">
        <v>9</v>
      </c>
      <c r="B64" s="41">
        <v>647</v>
      </c>
      <c r="C64" s="36" t="s">
        <v>74</v>
      </c>
      <c r="D64" s="36"/>
      <c r="E64" s="37"/>
      <c r="F64" s="37"/>
      <c r="G64" s="38">
        <v>250</v>
      </c>
      <c r="H64" s="38">
        <v>0.94</v>
      </c>
      <c r="I64" s="38">
        <f t="shared" si="19"/>
        <v>235</v>
      </c>
      <c r="J64" s="39">
        <f t="shared" si="20"/>
        <v>378.78787878787881</v>
      </c>
      <c r="K64" s="39">
        <f t="shared" si="21"/>
        <v>0</v>
      </c>
      <c r="L64" s="39">
        <f t="shared" si="22"/>
        <v>235</v>
      </c>
      <c r="M64" s="23"/>
      <c r="N64" s="23">
        <f t="shared" si="23"/>
        <v>0</v>
      </c>
      <c r="O64" s="102">
        <f t="shared" si="18"/>
        <v>235</v>
      </c>
    </row>
    <row r="65" spans="1:15" x14ac:dyDescent="0.25">
      <c r="A65" s="41">
        <v>10</v>
      </c>
      <c r="B65" s="41">
        <v>648</v>
      </c>
      <c r="C65" s="36" t="s">
        <v>75</v>
      </c>
      <c r="D65" s="36"/>
      <c r="E65" s="37"/>
      <c r="F65" s="37"/>
      <c r="G65" s="38">
        <v>100</v>
      </c>
      <c r="H65" s="38">
        <v>0.94</v>
      </c>
      <c r="I65" s="38">
        <f t="shared" si="19"/>
        <v>94</v>
      </c>
      <c r="J65" s="39">
        <f t="shared" si="20"/>
        <v>151.51515151515153</v>
      </c>
      <c r="K65" s="39">
        <f t="shared" si="21"/>
        <v>0</v>
      </c>
      <c r="L65" s="39">
        <f t="shared" si="22"/>
        <v>94</v>
      </c>
      <c r="M65" s="23"/>
      <c r="N65" s="23">
        <f t="shared" si="23"/>
        <v>0</v>
      </c>
      <c r="O65" s="102">
        <f t="shared" si="18"/>
        <v>94</v>
      </c>
    </row>
    <row r="66" spans="1:15" x14ac:dyDescent="0.25">
      <c r="A66" s="41">
        <v>11</v>
      </c>
      <c r="B66" s="41">
        <v>649</v>
      </c>
      <c r="C66" s="36" t="s">
        <v>20</v>
      </c>
      <c r="D66" s="36"/>
      <c r="E66" s="37"/>
      <c r="F66" s="37"/>
      <c r="G66" s="38">
        <v>630</v>
      </c>
      <c r="H66" s="38"/>
      <c r="I66" s="38"/>
      <c r="J66" s="39">
        <f t="shared" si="20"/>
        <v>954.54545454545462</v>
      </c>
      <c r="K66" s="39">
        <f t="shared" si="21"/>
        <v>0</v>
      </c>
      <c r="L66" s="39"/>
      <c r="M66" s="23"/>
      <c r="N66" s="23"/>
      <c r="O66" s="102">
        <f t="shared" si="18"/>
        <v>0</v>
      </c>
    </row>
    <row r="67" spans="1:15" x14ac:dyDescent="0.25">
      <c r="A67" s="41">
        <v>12</v>
      </c>
      <c r="B67" s="41">
        <v>6410</v>
      </c>
      <c r="C67" s="36" t="s">
        <v>76</v>
      </c>
      <c r="D67" s="36">
        <v>584</v>
      </c>
      <c r="E67" s="37">
        <v>522</v>
      </c>
      <c r="F67" s="37">
        <v>453</v>
      </c>
      <c r="G67" s="38">
        <v>400</v>
      </c>
      <c r="H67" s="38">
        <v>0.94</v>
      </c>
      <c r="I67" s="38">
        <f t="shared" si="19"/>
        <v>376</v>
      </c>
      <c r="J67" s="39">
        <f t="shared" si="20"/>
        <v>606.06060606060612</v>
      </c>
      <c r="K67" s="39">
        <f t="shared" si="21"/>
        <v>85.74499999999999</v>
      </c>
      <c r="L67" s="39">
        <f t="shared" si="22"/>
        <v>53.59880000000004</v>
      </c>
      <c r="M67" s="23"/>
      <c r="N67" s="23">
        <f t="shared" si="23"/>
        <v>342.98</v>
      </c>
      <c r="O67" s="102">
        <f t="shared" si="18"/>
        <v>33.019999999999982</v>
      </c>
    </row>
    <row r="68" spans="1:15" ht="60" x14ac:dyDescent="0.25">
      <c r="A68" s="41">
        <v>13</v>
      </c>
      <c r="B68" s="41">
        <v>6411</v>
      </c>
      <c r="C68" s="36" t="s">
        <v>77</v>
      </c>
      <c r="D68" s="36">
        <v>239</v>
      </c>
      <c r="E68" s="37">
        <v>244</v>
      </c>
      <c r="F68" s="37">
        <v>255</v>
      </c>
      <c r="G68" s="38">
        <v>400</v>
      </c>
      <c r="H68" s="38">
        <v>0.75</v>
      </c>
      <c r="I68" s="38">
        <f t="shared" si="19"/>
        <v>300</v>
      </c>
      <c r="J68" s="39">
        <f t="shared" si="20"/>
        <v>606.06060606060612</v>
      </c>
      <c r="K68" s="39">
        <f t="shared" si="21"/>
        <v>40.589999999999996</v>
      </c>
      <c r="L68" s="39">
        <f t="shared" si="22"/>
        <v>178.23</v>
      </c>
      <c r="M68" s="23"/>
      <c r="N68" s="23">
        <f t="shared" si="23"/>
        <v>162.36000000000001</v>
      </c>
      <c r="O68" s="102">
        <f t="shared" si="18"/>
        <v>137.63999999999999</v>
      </c>
    </row>
    <row r="69" spans="1:15" ht="30" x14ac:dyDescent="0.25">
      <c r="A69" s="41">
        <v>14</v>
      </c>
      <c r="B69" s="41">
        <v>6412</v>
      </c>
      <c r="C69" s="36" t="s">
        <v>78</v>
      </c>
      <c r="D69" s="36">
        <v>52</v>
      </c>
      <c r="E69" s="37">
        <v>60</v>
      </c>
      <c r="F69" s="37">
        <v>53</v>
      </c>
      <c r="G69" s="38">
        <v>160</v>
      </c>
      <c r="H69" s="38">
        <v>0.94</v>
      </c>
      <c r="I69" s="38">
        <f t="shared" si="19"/>
        <v>150.39999999999998</v>
      </c>
      <c r="J69" s="39">
        <f t="shared" si="20"/>
        <v>242.42424242424244</v>
      </c>
      <c r="K69" s="39">
        <f t="shared" si="21"/>
        <v>22.6875</v>
      </c>
      <c r="L69" s="39">
        <f t="shared" si="22"/>
        <v>116.27799999999998</v>
      </c>
      <c r="M69" s="23"/>
      <c r="N69" s="23">
        <f t="shared" si="23"/>
        <v>36.299999999999997</v>
      </c>
      <c r="O69" s="102">
        <f t="shared" si="18"/>
        <v>114.09999999999998</v>
      </c>
    </row>
    <row r="70" spans="1:15" ht="30" x14ac:dyDescent="0.25">
      <c r="A70" s="41">
        <v>15</v>
      </c>
      <c r="B70" s="41">
        <v>6413</v>
      </c>
      <c r="C70" s="36" t="s">
        <v>79</v>
      </c>
      <c r="D70" s="36">
        <v>53</v>
      </c>
      <c r="E70" s="37">
        <v>52</v>
      </c>
      <c r="F70" s="37">
        <v>53</v>
      </c>
      <c r="G70" s="38">
        <v>160</v>
      </c>
      <c r="H70" s="38">
        <v>0.94</v>
      </c>
      <c r="I70" s="38">
        <f t="shared" si="19"/>
        <v>150.39999999999998</v>
      </c>
      <c r="J70" s="39">
        <f t="shared" si="20"/>
        <v>242.42424242424244</v>
      </c>
      <c r="K70" s="39">
        <f t="shared" si="21"/>
        <v>21.724999999999998</v>
      </c>
      <c r="L70" s="39">
        <f t="shared" si="22"/>
        <v>117.7256</v>
      </c>
      <c r="M70" s="23"/>
      <c r="N70" s="23">
        <f t="shared" si="23"/>
        <v>34.76</v>
      </c>
      <c r="O70" s="102">
        <f t="shared" si="18"/>
        <v>115.63999999999999</v>
      </c>
    </row>
    <row r="71" spans="1:15" ht="18.75" x14ac:dyDescent="0.25">
      <c r="A71" s="69" t="s">
        <v>81</v>
      </c>
      <c r="B71" s="70"/>
      <c r="C71" s="70"/>
      <c r="D71" s="70"/>
      <c r="E71" s="70"/>
      <c r="F71" s="70"/>
      <c r="G71" s="10"/>
      <c r="H71" s="10"/>
      <c r="I71" s="10"/>
      <c r="J71" s="85"/>
      <c r="K71" s="85"/>
    </row>
    <row r="72" spans="1:15" x14ac:dyDescent="0.25">
      <c r="A72" s="41">
        <v>16</v>
      </c>
      <c r="B72" s="41">
        <v>671</v>
      </c>
      <c r="C72" s="36" t="s">
        <v>82</v>
      </c>
      <c r="D72" s="36">
        <v>190</v>
      </c>
      <c r="E72" s="37">
        <v>180</v>
      </c>
      <c r="F72" s="37">
        <v>242</v>
      </c>
      <c r="G72" s="38">
        <v>250</v>
      </c>
      <c r="H72" s="38">
        <v>0.94</v>
      </c>
      <c r="I72" s="38">
        <f>G72*H72</f>
        <v>235</v>
      </c>
      <c r="J72" s="39">
        <f t="shared" si="20"/>
        <v>378.78787878787881</v>
      </c>
      <c r="K72" s="39">
        <f t="shared" ref="K72" si="24">(D72+E72+F72)/3*100/J72</f>
        <v>53.855999999999995</v>
      </c>
      <c r="L72" s="39">
        <f t="shared" ref="L72" si="25">I72*(100-K72)/100</f>
        <v>108.43840000000002</v>
      </c>
      <c r="M72" s="23"/>
      <c r="N72" s="23">
        <f t="shared" ref="N72" si="26">(D72+E72+F72)/3*660/1000</f>
        <v>134.63999999999999</v>
      </c>
      <c r="O72" s="102">
        <f>I72-N72</f>
        <v>100.36000000000001</v>
      </c>
    </row>
    <row r="73" spans="1:15" ht="18.75" x14ac:dyDescent="0.25">
      <c r="A73" s="71" t="s">
        <v>83</v>
      </c>
      <c r="B73" s="72"/>
      <c r="C73" s="73"/>
      <c r="D73" s="74"/>
      <c r="E73" s="75"/>
      <c r="F73" s="76"/>
      <c r="G73" s="27"/>
      <c r="H73" s="27"/>
      <c r="I73" s="27"/>
      <c r="J73" s="28"/>
      <c r="K73" s="28"/>
    </row>
    <row r="74" spans="1:15" x14ac:dyDescent="0.25">
      <c r="A74" s="41">
        <v>17</v>
      </c>
      <c r="B74" s="41">
        <v>680</v>
      </c>
      <c r="C74" s="36" t="s">
        <v>84</v>
      </c>
      <c r="D74" s="36">
        <v>183</v>
      </c>
      <c r="E74" s="37">
        <v>86</v>
      </c>
      <c r="F74" s="37">
        <v>104</v>
      </c>
      <c r="G74" s="38">
        <v>160</v>
      </c>
      <c r="H74" s="38">
        <v>0.94</v>
      </c>
      <c r="I74" s="38">
        <f t="shared" ref="I74:I85" si="27">G74*H74</f>
        <v>150.39999999999998</v>
      </c>
      <c r="J74" s="39">
        <f t="shared" si="20"/>
        <v>242.42424242424244</v>
      </c>
      <c r="K74" s="39">
        <f t="shared" ref="K74:K85" si="28">(D74+E74+F74)/3*100/J74</f>
        <v>51.287499999999994</v>
      </c>
      <c r="L74" s="39">
        <f t="shared" ref="L74:L85" si="29">I74*(100-K74)/100</f>
        <v>73.263599999999997</v>
      </c>
      <c r="M74" s="23"/>
      <c r="N74" s="23">
        <f t="shared" ref="N74:N85" si="30">(D74+E74+F74)/3*660/1000</f>
        <v>82.06</v>
      </c>
      <c r="O74" s="102">
        <f t="shared" ref="O74:O85" si="31">I74-N74</f>
        <v>68.339999999999975</v>
      </c>
    </row>
    <row r="75" spans="1:15" x14ac:dyDescent="0.25">
      <c r="A75" s="34">
        <v>18</v>
      </c>
      <c r="B75" s="35">
        <v>681</v>
      </c>
      <c r="C75" s="36" t="s">
        <v>15</v>
      </c>
      <c r="D75" s="36">
        <v>200</v>
      </c>
      <c r="E75" s="37">
        <v>186</v>
      </c>
      <c r="F75" s="37">
        <v>215</v>
      </c>
      <c r="G75" s="38">
        <v>250</v>
      </c>
      <c r="H75" s="38">
        <v>0.75</v>
      </c>
      <c r="I75" s="38">
        <f t="shared" si="27"/>
        <v>187.5</v>
      </c>
      <c r="J75" s="39">
        <f t="shared" si="20"/>
        <v>378.78787878787881</v>
      </c>
      <c r="K75" s="39">
        <f t="shared" si="28"/>
        <v>52.888000000000005</v>
      </c>
      <c r="L75" s="39">
        <f t="shared" si="29"/>
        <v>88.33499999999998</v>
      </c>
      <c r="M75" s="23"/>
      <c r="N75" s="23">
        <f t="shared" si="30"/>
        <v>132.22</v>
      </c>
      <c r="O75" s="102">
        <f t="shared" si="31"/>
        <v>55.28</v>
      </c>
    </row>
    <row r="76" spans="1:15" x14ac:dyDescent="0.25">
      <c r="A76" s="40"/>
      <c r="B76" s="35"/>
      <c r="C76" s="36" t="s">
        <v>85</v>
      </c>
      <c r="D76" s="37">
        <v>215</v>
      </c>
      <c r="E76" s="37">
        <v>215</v>
      </c>
      <c r="F76" s="37">
        <v>235</v>
      </c>
      <c r="G76" s="38">
        <v>250</v>
      </c>
      <c r="H76" s="38">
        <v>0.75</v>
      </c>
      <c r="I76" s="38">
        <f t="shared" si="27"/>
        <v>187.5</v>
      </c>
      <c r="J76" s="39">
        <f t="shared" si="20"/>
        <v>378.78787878787881</v>
      </c>
      <c r="K76" s="39">
        <f t="shared" si="28"/>
        <v>58.519999999999989</v>
      </c>
      <c r="L76" s="39">
        <f t="shared" si="29"/>
        <v>77.77500000000002</v>
      </c>
      <c r="M76" s="23"/>
      <c r="N76" s="23">
        <f t="shared" si="30"/>
        <v>146.30000000000001</v>
      </c>
      <c r="O76" s="102">
        <f t="shared" si="31"/>
        <v>41.199999999999989</v>
      </c>
    </row>
    <row r="77" spans="1:15" x14ac:dyDescent="0.25">
      <c r="A77" s="34">
        <v>19</v>
      </c>
      <c r="B77" s="35">
        <v>682</v>
      </c>
      <c r="C77" s="36" t="s">
        <v>86</v>
      </c>
      <c r="D77" s="37">
        <v>400</v>
      </c>
      <c r="E77" s="37">
        <v>330</v>
      </c>
      <c r="F77" s="37">
        <v>325</v>
      </c>
      <c r="G77" s="38">
        <v>400</v>
      </c>
      <c r="H77" s="38">
        <v>0.75</v>
      </c>
      <c r="I77" s="38">
        <f t="shared" si="27"/>
        <v>300</v>
      </c>
      <c r="J77" s="39">
        <f t="shared" si="20"/>
        <v>606.06060606060612</v>
      </c>
      <c r="K77" s="39">
        <f t="shared" si="28"/>
        <v>58.025000000000006</v>
      </c>
      <c r="L77" s="39">
        <f t="shared" si="29"/>
        <v>125.92499999999998</v>
      </c>
      <c r="M77" s="23"/>
      <c r="N77" s="23">
        <f t="shared" si="30"/>
        <v>232.1</v>
      </c>
      <c r="O77" s="102">
        <f t="shared" si="31"/>
        <v>67.900000000000006</v>
      </c>
    </row>
    <row r="78" spans="1:15" x14ac:dyDescent="0.25">
      <c r="A78" s="40"/>
      <c r="B78" s="35"/>
      <c r="C78" s="36" t="s">
        <v>87</v>
      </c>
      <c r="D78" s="37">
        <v>360</v>
      </c>
      <c r="E78" s="37">
        <v>370</v>
      </c>
      <c r="F78" s="37">
        <v>250</v>
      </c>
      <c r="G78" s="38">
        <v>400</v>
      </c>
      <c r="H78" s="38">
        <v>0.75</v>
      </c>
      <c r="I78" s="38">
        <f t="shared" si="27"/>
        <v>300</v>
      </c>
      <c r="J78" s="39">
        <f t="shared" si="20"/>
        <v>606.06060606060612</v>
      </c>
      <c r="K78" s="39">
        <f t="shared" si="28"/>
        <v>53.9</v>
      </c>
      <c r="L78" s="39">
        <f t="shared" si="29"/>
        <v>138.30000000000001</v>
      </c>
      <c r="M78" s="23"/>
      <c r="N78" s="23">
        <f t="shared" si="30"/>
        <v>215.6</v>
      </c>
      <c r="O78" s="102">
        <f t="shared" si="31"/>
        <v>84.4</v>
      </c>
    </row>
    <row r="79" spans="1:15" x14ac:dyDescent="0.25">
      <c r="A79" s="77">
        <v>20</v>
      </c>
      <c r="B79" s="41">
        <v>683</v>
      </c>
      <c r="C79" s="36" t="s">
        <v>88</v>
      </c>
      <c r="D79" s="36"/>
      <c r="E79" s="37"/>
      <c r="F79" s="37"/>
      <c r="G79" s="38">
        <v>250</v>
      </c>
      <c r="H79" s="38">
        <v>0.94</v>
      </c>
      <c r="I79" s="38">
        <f t="shared" si="27"/>
        <v>235</v>
      </c>
      <c r="J79" s="39">
        <f t="shared" si="20"/>
        <v>378.78787878787881</v>
      </c>
      <c r="K79" s="39">
        <f t="shared" si="28"/>
        <v>0</v>
      </c>
      <c r="L79" s="39">
        <f t="shared" si="29"/>
        <v>235</v>
      </c>
      <c r="M79" s="23"/>
      <c r="N79" s="23">
        <f t="shared" si="30"/>
        <v>0</v>
      </c>
      <c r="O79" s="102">
        <f t="shared" si="31"/>
        <v>235</v>
      </c>
    </row>
    <row r="80" spans="1:15" x14ac:dyDescent="0.25">
      <c r="A80" s="41">
        <v>21</v>
      </c>
      <c r="B80" s="41">
        <v>684</v>
      </c>
      <c r="C80" s="36" t="s">
        <v>89</v>
      </c>
      <c r="D80" s="36">
        <v>217</v>
      </c>
      <c r="E80" s="37">
        <v>175</v>
      </c>
      <c r="F80" s="37">
        <v>292</v>
      </c>
      <c r="G80" s="38">
        <v>250</v>
      </c>
      <c r="H80" s="38">
        <v>0.94</v>
      </c>
      <c r="I80" s="38">
        <f t="shared" si="27"/>
        <v>235</v>
      </c>
      <c r="J80" s="39">
        <f t="shared" si="20"/>
        <v>378.78787878787881</v>
      </c>
      <c r="K80" s="39">
        <f t="shared" si="28"/>
        <v>60.191999999999993</v>
      </c>
      <c r="L80" s="39">
        <f t="shared" si="29"/>
        <v>93.548800000000014</v>
      </c>
      <c r="M80" s="23"/>
      <c r="N80" s="23">
        <f t="shared" si="30"/>
        <v>150.47999999999999</v>
      </c>
      <c r="O80" s="102">
        <f t="shared" si="31"/>
        <v>84.52000000000001</v>
      </c>
    </row>
    <row r="81" spans="1:15" x14ac:dyDescent="0.25">
      <c r="A81" s="41">
        <v>22</v>
      </c>
      <c r="B81" s="41">
        <v>685</v>
      </c>
      <c r="C81" s="36" t="s">
        <v>90</v>
      </c>
      <c r="D81" s="36">
        <v>162</v>
      </c>
      <c r="E81" s="37">
        <v>216</v>
      </c>
      <c r="F81" s="37">
        <v>200</v>
      </c>
      <c r="G81" s="38">
        <v>250</v>
      </c>
      <c r="H81" s="38">
        <v>0.94</v>
      </c>
      <c r="I81" s="38">
        <f t="shared" si="27"/>
        <v>235</v>
      </c>
      <c r="J81" s="39">
        <f t="shared" si="20"/>
        <v>378.78787878787881</v>
      </c>
      <c r="K81" s="39">
        <f t="shared" si="28"/>
        <v>50.86399999999999</v>
      </c>
      <c r="L81" s="39">
        <f t="shared" si="29"/>
        <v>115.46960000000003</v>
      </c>
      <c r="M81" s="23"/>
      <c r="N81" s="23">
        <f t="shared" si="30"/>
        <v>127.16</v>
      </c>
      <c r="O81" s="102">
        <f t="shared" si="31"/>
        <v>107.84</v>
      </c>
    </row>
    <row r="82" spans="1:15" x14ac:dyDescent="0.25">
      <c r="A82" s="34">
        <v>23</v>
      </c>
      <c r="B82" s="35">
        <v>686</v>
      </c>
      <c r="C82" s="36" t="s">
        <v>91</v>
      </c>
      <c r="D82" s="36">
        <v>629</v>
      </c>
      <c r="E82" s="37">
        <v>635</v>
      </c>
      <c r="F82" s="37">
        <v>610</v>
      </c>
      <c r="G82" s="38">
        <v>1000</v>
      </c>
      <c r="H82" s="38">
        <v>0.75</v>
      </c>
      <c r="I82" s="38">
        <f t="shared" si="27"/>
        <v>750</v>
      </c>
      <c r="J82" s="39">
        <f t="shared" si="20"/>
        <v>1515.1515151515152</v>
      </c>
      <c r="K82" s="39">
        <f t="shared" si="28"/>
        <v>41.227999999999994</v>
      </c>
      <c r="L82" s="39">
        <f t="shared" si="29"/>
        <v>440.79000000000008</v>
      </c>
      <c r="M82" s="23"/>
      <c r="N82" s="23">
        <f t="shared" si="30"/>
        <v>412.28</v>
      </c>
      <c r="O82" s="102">
        <f t="shared" si="31"/>
        <v>337.72</v>
      </c>
    </row>
    <row r="83" spans="1:15" x14ac:dyDescent="0.25">
      <c r="A83" s="40"/>
      <c r="B83" s="35"/>
      <c r="C83" s="36" t="s">
        <v>92</v>
      </c>
      <c r="D83" s="36">
        <v>793</v>
      </c>
      <c r="E83" s="37">
        <v>718</v>
      </c>
      <c r="F83" s="37">
        <v>722</v>
      </c>
      <c r="G83" s="38">
        <v>1000</v>
      </c>
      <c r="H83" s="38">
        <v>0.75</v>
      </c>
      <c r="I83" s="38">
        <f t="shared" si="27"/>
        <v>750</v>
      </c>
      <c r="J83" s="39">
        <f t="shared" si="20"/>
        <v>1515.1515151515152</v>
      </c>
      <c r="K83" s="39">
        <f t="shared" si="28"/>
        <v>49.126000000000005</v>
      </c>
      <c r="L83" s="39">
        <f t="shared" si="29"/>
        <v>381.55500000000001</v>
      </c>
      <c r="M83" s="23"/>
      <c r="N83" s="23">
        <f t="shared" si="30"/>
        <v>491.26</v>
      </c>
      <c r="O83" s="102">
        <f t="shared" si="31"/>
        <v>258.74</v>
      </c>
    </row>
    <row r="84" spans="1:15" x14ac:dyDescent="0.25">
      <c r="A84" s="34">
        <v>24</v>
      </c>
      <c r="B84" s="35">
        <v>687</v>
      </c>
      <c r="C84" s="36" t="s">
        <v>93</v>
      </c>
      <c r="D84" s="36">
        <v>100</v>
      </c>
      <c r="E84" s="37">
        <v>94</v>
      </c>
      <c r="F84" s="37">
        <v>108</v>
      </c>
      <c r="G84" s="38">
        <v>250</v>
      </c>
      <c r="H84" s="38">
        <v>0.75</v>
      </c>
      <c r="I84" s="38">
        <f t="shared" si="27"/>
        <v>187.5</v>
      </c>
      <c r="J84" s="39">
        <f t="shared" si="20"/>
        <v>378.78787878787881</v>
      </c>
      <c r="K84" s="39">
        <f t="shared" si="28"/>
        <v>26.576000000000001</v>
      </c>
      <c r="L84" s="39">
        <f t="shared" si="29"/>
        <v>137.67000000000002</v>
      </c>
      <c r="M84" s="23"/>
      <c r="N84" s="23">
        <f t="shared" si="30"/>
        <v>66.44</v>
      </c>
      <c r="O84" s="102">
        <f t="shared" si="31"/>
        <v>121.06</v>
      </c>
    </row>
    <row r="85" spans="1:15" x14ac:dyDescent="0.25">
      <c r="A85" s="40"/>
      <c r="B85" s="35"/>
      <c r="C85" s="36" t="s">
        <v>94</v>
      </c>
      <c r="D85" s="36">
        <v>88</v>
      </c>
      <c r="E85" s="37">
        <v>189</v>
      </c>
      <c r="F85" s="37">
        <v>122</v>
      </c>
      <c r="G85" s="38">
        <v>250</v>
      </c>
      <c r="H85" s="38">
        <v>0.75</v>
      </c>
      <c r="I85" s="38">
        <f t="shared" si="27"/>
        <v>187.5</v>
      </c>
      <c r="J85" s="39">
        <f t="shared" si="20"/>
        <v>378.78787878787881</v>
      </c>
      <c r="K85" s="39">
        <f t="shared" si="28"/>
        <v>35.111999999999995</v>
      </c>
      <c r="L85" s="39">
        <f t="shared" si="29"/>
        <v>121.66500000000002</v>
      </c>
      <c r="M85" s="23"/>
      <c r="N85" s="23">
        <f t="shared" si="30"/>
        <v>87.78</v>
      </c>
      <c r="O85" s="102">
        <f t="shared" si="31"/>
        <v>99.72</v>
      </c>
    </row>
    <row r="86" spans="1:15" ht="18.75" x14ac:dyDescent="0.25">
      <c r="A86" s="69" t="s">
        <v>95</v>
      </c>
      <c r="B86" s="78"/>
      <c r="C86" s="78"/>
      <c r="D86" s="78"/>
      <c r="E86" s="78"/>
      <c r="F86" s="78"/>
      <c r="G86" s="43"/>
      <c r="H86" s="43"/>
      <c r="I86" s="43"/>
      <c r="J86" s="44"/>
      <c r="K86" s="44"/>
    </row>
    <row r="87" spans="1:15" x14ac:dyDescent="0.25">
      <c r="A87" s="34">
        <v>25</v>
      </c>
      <c r="B87" s="35">
        <v>691</v>
      </c>
      <c r="C87" s="36" t="s">
        <v>96</v>
      </c>
      <c r="D87" s="36">
        <v>424</v>
      </c>
      <c r="E87" s="37">
        <v>414</v>
      </c>
      <c r="F87" s="37">
        <v>451</v>
      </c>
      <c r="G87" s="57">
        <v>400</v>
      </c>
      <c r="H87" s="38">
        <v>0.75</v>
      </c>
      <c r="I87" s="38">
        <f t="shared" ref="I87:I97" si="32">G87*H87</f>
        <v>300</v>
      </c>
      <c r="J87" s="39">
        <f t="shared" si="20"/>
        <v>606.06060606060612</v>
      </c>
      <c r="K87" s="39">
        <f t="shared" ref="K87:K97" si="33">(D87+E87+F87)/3*100/J87</f>
        <v>70.894999999999996</v>
      </c>
      <c r="L87" s="39">
        <f t="shared" ref="L87:L97" si="34">I87*(100-K87)/100</f>
        <v>87.315000000000012</v>
      </c>
      <c r="M87" s="23"/>
      <c r="N87" s="23">
        <f t="shared" ref="N87:N97" si="35">(D87+E87+F87)/3*660/1000</f>
        <v>283.58</v>
      </c>
      <c r="O87" s="102">
        <f t="shared" ref="O87:O97" si="36">I87-N87</f>
        <v>16.420000000000016</v>
      </c>
    </row>
    <row r="88" spans="1:15" x14ac:dyDescent="0.25">
      <c r="A88" s="40"/>
      <c r="B88" s="35"/>
      <c r="C88" s="36" t="s">
        <v>97</v>
      </c>
      <c r="D88" s="36">
        <v>219</v>
      </c>
      <c r="E88" s="37">
        <v>140</v>
      </c>
      <c r="F88" s="37">
        <v>152</v>
      </c>
      <c r="G88" s="57">
        <v>400</v>
      </c>
      <c r="H88" s="38">
        <v>0.75</v>
      </c>
      <c r="I88" s="38">
        <f t="shared" si="32"/>
        <v>300</v>
      </c>
      <c r="J88" s="39">
        <f t="shared" si="20"/>
        <v>606.06060606060612</v>
      </c>
      <c r="K88" s="39">
        <f t="shared" si="33"/>
        <v>28.105</v>
      </c>
      <c r="L88" s="39">
        <f t="shared" si="34"/>
        <v>215.685</v>
      </c>
      <c r="M88" s="23"/>
      <c r="N88" s="23">
        <f t="shared" si="35"/>
        <v>112.42</v>
      </c>
      <c r="O88" s="102">
        <f t="shared" si="36"/>
        <v>187.57999999999998</v>
      </c>
    </row>
    <row r="89" spans="1:15" x14ac:dyDescent="0.25">
      <c r="A89" s="34">
        <v>26</v>
      </c>
      <c r="B89" s="35">
        <v>692</v>
      </c>
      <c r="C89" s="36" t="s">
        <v>98</v>
      </c>
      <c r="D89" s="36">
        <v>528</v>
      </c>
      <c r="E89" s="37">
        <v>576</v>
      </c>
      <c r="F89" s="37">
        <v>480</v>
      </c>
      <c r="G89" s="38">
        <v>630</v>
      </c>
      <c r="H89" s="38">
        <v>0.75</v>
      </c>
      <c r="I89" s="38">
        <f t="shared" si="32"/>
        <v>472.5</v>
      </c>
      <c r="J89" s="39">
        <f t="shared" si="20"/>
        <v>954.54545454545462</v>
      </c>
      <c r="K89" s="39">
        <f t="shared" si="33"/>
        <v>55.31428571428571</v>
      </c>
      <c r="L89" s="39">
        <f t="shared" si="34"/>
        <v>211.14000000000004</v>
      </c>
      <c r="M89" s="23"/>
      <c r="N89" s="23">
        <f t="shared" si="35"/>
        <v>348.48</v>
      </c>
      <c r="O89" s="102">
        <f t="shared" si="36"/>
        <v>124.01999999999998</v>
      </c>
    </row>
    <row r="90" spans="1:15" x14ac:dyDescent="0.25">
      <c r="A90" s="40"/>
      <c r="B90" s="35"/>
      <c r="C90" s="36" t="s">
        <v>99</v>
      </c>
      <c r="D90" s="36">
        <v>620</v>
      </c>
      <c r="E90" s="37">
        <v>618</v>
      </c>
      <c r="F90" s="37">
        <v>651</v>
      </c>
      <c r="G90" s="38">
        <v>630</v>
      </c>
      <c r="H90" s="38">
        <v>0.75</v>
      </c>
      <c r="I90" s="38">
        <f t="shared" si="32"/>
        <v>472.5</v>
      </c>
      <c r="J90" s="39">
        <f t="shared" si="20"/>
        <v>954.54545454545462</v>
      </c>
      <c r="K90" s="39">
        <f t="shared" si="33"/>
        <v>65.965079365079362</v>
      </c>
      <c r="L90" s="39">
        <f t="shared" si="34"/>
        <v>160.81500000000003</v>
      </c>
      <c r="M90" s="23"/>
      <c r="N90" s="23">
        <f t="shared" si="35"/>
        <v>415.58</v>
      </c>
      <c r="O90" s="102">
        <f t="shared" si="36"/>
        <v>56.920000000000016</v>
      </c>
    </row>
    <row r="91" spans="1:15" x14ac:dyDescent="0.25">
      <c r="A91" s="34">
        <v>27</v>
      </c>
      <c r="B91" s="35">
        <v>693</v>
      </c>
      <c r="C91" s="36" t="s">
        <v>100</v>
      </c>
      <c r="D91" s="36">
        <v>320</v>
      </c>
      <c r="E91" s="37">
        <v>496</v>
      </c>
      <c r="F91" s="37">
        <v>488</v>
      </c>
      <c r="G91" s="38">
        <v>400</v>
      </c>
      <c r="H91" s="38">
        <v>0.75</v>
      </c>
      <c r="I91" s="38">
        <f t="shared" si="32"/>
        <v>300</v>
      </c>
      <c r="J91" s="39">
        <f t="shared" si="20"/>
        <v>606.06060606060612</v>
      </c>
      <c r="K91" s="39">
        <f t="shared" si="33"/>
        <v>71.72</v>
      </c>
      <c r="L91" s="39">
        <f t="shared" si="34"/>
        <v>84.84</v>
      </c>
      <c r="M91" s="23"/>
      <c r="N91" s="23">
        <f t="shared" si="35"/>
        <v>286.88</v>
      </c>
      <c r="O91" s="102">
        <f t="shared" si="36"/>
        <v>13.120000000000005</v>
      </c>
    </row>
    <row r="92" spans="1:15" x14ac:dyDescent="0.25">
      <c r="A92" s="40"/>
      <c r="B92" s="35"/>
      <c r="C92" s="36" t="s">
        <v>101</v>
      </c>
      <c r="D92" s="36">
        <v>384</v>
      </c>
      <c r="E92" s="37">
        <v>464</v>
      </c>
      <c r="F92" s="37">
        <v>400</v>
      </c>
      <c r="G92" s="38">
        <v>400</v>
      </c>
      <c r="H92" s="38">
        <v>0.75</v>
      </c>
      <c r="I92" s="38">
        <f t="shared" si="32"/>
        <v>300</v>
      </c>
      <c r="J92" s="39">
        <f t="shared" si="20"/>
        <v>606.06060606060612</v>
      </c>
      <c r="K92" s="39">
        <f t="shared" si="33"/>
        <v>68.639999999999986</v>
      </c>
      <c r="L92" s="39">
        <f t="shared" si="34"/>
        <v>94.080000000000041</v>
      </c>
      <c r="M92" s="23"/>
      <c r="N92" s="23">
        <f t="shared" si="35"/>
        <v>274.56</v>
      </c>
      <c r="O92" s="102">
        <f t="shared" si="36"/>
        <v>25.439999999999998</v>
      </c>
    </row>
    <row r="93" spans="1:15" x14ac:dyDescent="0.25">
      <c r="A93" s="88">
        <v>28</v>
      </c>
      <c r="B93" s="88">
        <v>694</v>
      </c>
      <c r="C93" s="36" t="s">
        <v>102</v>
      </c>
      <c r="D93" s="36">
        <v>249</v>
      </c>
      <c r="E93" s="37">
        <v>206</v>
      </c>
      <c r="F93" s="37">
        <v>213</v>
      </c>
      <c r="G93" s="38">
        <v>630</v>
      </c>
      <c r="H93" s="38">
        <v>0.94</v>
      </c>
      <c r="I93" s="38">
        <f t="shared" si="32"/>
        <v>592.19999999999993</v>
      </c>
      <c r="J93" s="39">
        <f t="shared" si="20"/>
        <v>954.54545454545462</v>
      </c>
      <c r="K93" s="39">
        <f t="shared" si="33"/>
        <v>23.326984126984122</v>
      </c>
      <c r="L93" s="39">
        <f t="shared" si="34"/>
        <v>454.05760000000004</v>
      </c>
      <c r="M93" s="23"/>
      <c r="N93" s="23">
        <f t="shared" si="35"/>
        <v>146.96</v>
      </c>
      <c r="O93" s="102">
        <f t="shared" si="36"/>
        <v>445.2399999999999</v>
      </c>
    </row>
    <row r="94" spans="1:15" x14ac:dyDescent="0.25">
      <c r="A94" s="34">
        <v>29</v>
      </c>
      <c r="B94" s="35">
        <v>695</v>
      </c>
      <c r="C94" s="36" t="s">
        <v>103</v>
      </c>
      <c r="D94" s="36">
        <v>216</v>
      </c>
      <c r="E94" s="37">
        <v>210</v>
      </c>
      <c r="F94" s="37">
        <v>161</v>
      </c>
      <c r="G94" s="38">
        <v>250</v>
      </c>
      <c r="H94" s="38">
        <v>0.75</v>
      </c>
      <c r="I94" s="38">
        <f t="shared" si="32"/>
        <v>187.5</v>
      </c>
      <c r="J94" s="39">
        <f t="shared" si="20"/>
        <v>378.78787878787881</v>
      </c>
      <c r="K94" s="39">
        <f t="shared" si="33"/>
        <v>51.655999999999992</v>
      </c>
      <c r="L94" s="39">
        <f t="shared" si="34"/>
        <v>90.645000000000024</v>
      </c>
      <c r="M94" s="23"/>
      <c r="N94" s="23">
        <f t="shared" si="35"/>
        <v>129.13999999999999</v>
      </c>
      <c r="O94" s="102">
        <f t="shared" si="36"/>
        <v>58.360000000000014</v>
      </c>
    </row>
    <row r="95" spans="1:15" x14ac:dyDescent="0.25">
      <c r="A95" s="40"/>
      <c r="B95" s="35"/>
      <c r="C95" s="36" t="s">
        <v>104</v>
      </c>
      <c r="D95" s="36">
        <v>109</v>
      </c>
      <c r="E95" s="37">
        <v>50</v>
      </c>
      <c r="F95" s="37">
        <v>83</v>
      </c>
      <c r="G95" s="38">
        <v>250</v>
      </c>
      <c r="H95" s="38">
        <v>0.75</v>
      </c>
      <c r="I95" s="38">
        <f t="shared" si="32"/>
        <v>187.5</v>
      </c>
      <c r="J95" s="39">
        <f t="shared" si="20"/>
        <v>378.78787878787881</v>
      </c>
      <c r="K95" s="39">
        <f t="shared" si="33"/>
        <v>21.295999999999999</v>
      </c>
      <c r="L95" s="39">
        <f t="shared" si="34"/>
        <v>147.57000000000002</v>
      </c>
      <c r="M95" s="23"/>
      <c r="N95" s="23">
        <f t="shared" si="35"/>
        <v>53.24</v>
      </c>
      <c r="O95" s="102">
        <f t="shared" si="36"/>
        <v>134.26</v>
      </c>
    </row>
    <row r="96" spans="1:15" x14ac:dyDescent="0.25">
      <c r="A96" s="34">
        <v>30</v>
      </c>
      <c r="B96" s="35">
        <v>696</v>
      </c>
      <c r="C96" s="36" t="s">
        <v>105</v>
      </c>
      <c r="D96" s="36">
        <v>230</v>
      </c>
      <c r="E96" s="37">
        <v>183</v>
      </c>
      <c r="F96" s="37">
        <v>180</v>
      </c>
      <c r="G96" s="38">
        <v>250</v>
      </c>
      <c r="H96" s="38">
        <v>0.75</v>
      </c>
      <c r="I96" s="38">
        <f t="shared" si="32"/>
        <v>187.5</v>
      </c>
      <c r="J96" s="39">
        <f t="shared" si="20"/>
        <v>378.78787878787881</v>
      </c>
      <c r="K96" s="39">
        <f t="shared" si="33"/>
        <v>52.18399999999999</v>
      </c>
      <c r="L96" s="39">
        <f t="shared" si="34"/>
        <v>89.655000000000015</v>
      </c>
      <c r="M96" s="23"/>
      <c r="N96" s="23">
        <f t="shared" si="35"/>
        <v>130.46</v>
      </c>
      <c r="O96" s="102">
        <f t="shared" si="36"/>
        <v>57.039999999999992</v>
      </c>
    </row>
    <row r="97" spans="1:15" x14ac:dyDescent="0.25">
      <c r="A97" s="40"/>
      <c r="B97" s="35"/>
      <c r="C97" s="36" t="s">
        <v>106</v>
      </c>
      <c r="D97" s="36">
        <v>137</v>
      </c>
      <c r="E97" s="37">
        <v>147</v>
      </c>
      <c r="F97" s="37">
        <v>160</v>
      </c>
      <c r="G97" s="38">
        <v>250</v>
      </c>
      <c r="H97" s="38">
        <v>0.75</v>
      </c>
      <c r="I97" s="38">
        <f t="shared" si="32"/>
        <v>187.5</v>
      </c>
      <c r="J97" s="39">
        <f t="shared" si="20"/>
        <v>378.78787878787881</v>
      </c>
      <c r="K97" s="39">
        <f t="shared" si="33"/>
        <v>39.071999999999996</v>
      </c>
      <c r="L97" s="39">
        <f t="shared" si="34"/>
        <v>114.24</v>
      </c>
      <c r="M97" s="23"/>
      <c r="N97" s="23">
        <f t="shared" si="35"/>
        <v>97.68</v>
      </c>
      <c r="O97" s="102">
        <f t="shared" si="36"/>
        <v>89.82</v>
      </c>
    </row>
    <row r="98" spans="1:15" ht="18.75" x14ac:dyDescent="0.25">
      <c r="A98" s="69" t="s">
        <v>107</v>
      </c>
      <c r="B98" s="78"/>
      <c r="C98" s="78"/>
      <c r="D98" s="78"/>
      <c r="E98" s="78"/>
      <c r="F98" s="78"/>
      <c r="G98" s="43"/>
      <c r="H98" s="43"/>
      <c r="I98" s="43"/>
      <c r="J98" s="44"/>
      <c r="K98" s="44"/>
      <c r="N98" s="86"/>
    </row>
    <row r="99" spans="1:15" x14ac:dyDescent="0.25">
      <c r="A99" s="41">
        <v>31</v>
      </c>
      <c r="B99" s="41">
        <v>6101</v>
      </c>
      <c r="C99" s="36" t="s">
        <v>108</v>
      </c>
      <c r="D99" s="36">
        <v>186</v>
      </c>
      <c r="E99" s="37">
        <v>179</v>
      </c>
      <c r="F99" s="37">
        <v>201</v>
      </c>
      <c r="G99" s="38">
        <v>400</v>
      </c>
      <c r="H99" s="38">
        <v>0.94</v>
      </c>
      <c r="I99" s="38">
        <f t="shared" ref="I99:I105" si="37">G99*H99</f>
        <v>376</v>
      </c>
      <c r="J99" s="39">
        <f t="shared" si="20"/>
        <v>606.06060606060612</v>
      </c>
      <c r="K99" s="39">
        <f t="shared" ref="K99:K105" si="38">(D99+E99+F99)/3*100/J99</f>
        <v>31.129999999999992</v>
      </c>
      <c r="L99" s="39">
        <f t="shared" ref="L99:L105" si="39">I99*(100-K99)/100</f>
        <v>258.95120000000003</v>
      </c>
      <c r="M99" s="23"/>
      <c r="N99" s="23">
        <f t="shared" ref="N99:N105" si="40">(D99+E99+F99)/3*660/1000</f>
        <v>124.52</v>
      </c>
      <c r="O99" s="102">
        <f t="shared" ref="O99:O110" si="41">I99-N99</f>
        <v>251.48000000000002</v>
      </c>
    </row>
    <row r="100" spans="1:15" x14ac:dyDescent="0.25">
      <c r="A100" s="34">
        <v>32</v>
      </c>
      <c r="B100" s="35">
        <v>6102</v>
      </c>
      <c r="C100" s="36" t="s">
        <v>109</v>
      </c>
      <c r="D100" s="36">
        <v>499</v>
      </c>
      <c r="E100" s="37">
        <v>521</v>
      </c>
      <c r="F100" s="37">
        <v>478</v>
      </c>
      <c r="G100" s="38">
        <v>400</v>
      </c>
      <c r="H100" s="38">
        <v>0.75</v>
      </c>
      <c r="I100" s="38">
        <f t="shared" si="37"/>
        <v>300</v>
      </c>
      <c r="J100" s="39">
        <f t="shared" si="20"/>
        <v>606.06060606060612</v>
      </c>
      <c r="K100" s="39">
        <f t="shared" si="38"/>
        <v>82.389999999999986</v>
      </c>
      <c r="L100" s="39">
        <f t="shared" si="39"/>
        <v>52.830000000000034</v>
      </c>
      <c r="M100" s="23"/>
      <c r="N100" s="23">
        <f t="shared" si="40"/>
        <v>329.56</v>
      </c>
      <c r="O100" s="102">
        <v>0</v>
      </c>
    </row>
    <row r="101" spans="1:15" x14ac:dyDescent="0.25">
      <c r="A101" s="40"/>
      <c r="B101" s="35"/>
      <c r="C101" s="36" t="s">
        <v>110</v>
      </c>
      <c r="D101" s="37">
        <v>293</v>
      </c>
      <c r="E101" s="37">
        <v>271</v>
      </c>
      <c r="F101" s="37">
        <v>287</v>
      </c>
      <c r="G101" s="38">
        <v>400</v>
      </c>
      <c r="H101" s="38">
        <v>0.75</v>
      </c>
      <c r="I101" s="38">
        <f t="shared" si="37"/>
        <v>300</v>
      </c>
      <c r="J101" s="39">
        <f t="shared" si="20"/>
        <v>606.06060606060612</v>
      </c>
      <c r="K101" s="39">
        <f t="shared" si="38"/>
        <v>46.805</v>
      </c>
      <c r="L101" s="39">
        <f t="shared" si="39"/>
        <v>159.58500000000001</v>
      </c>
      <c r="M101" s="23"/>
      <c r="N101" s="23">
        <f t="shared" si="40"/>
        <v>187.22</v>
      </c>
      <c r="O101" s="102">
        <f t="shared" si="41"/>
        <v>112.78</v>
      </c>
    </row>
    <row r="102" spans="1:15" x14ac:dyDescent="0.25">
      <c r="A102" s="41">
        <v>33</v>
      </c>
      <c r="B102" s="41">
        <v>6103</v>
      </c>
      <c r="C102" s="36" t="s">
        <v>111</v>
      </c>
      <c r="D102" s="36">
        <v>92</v>
      </c>
      <c r="E102" s="37">
        <v>108</v>
      </c>
      <c r="F102" s="37">
        <v>102</v>
      </c>
      <c r="G102" s="38">
        <v>250</v>
      </c>
      <c r="H102" s="38">
        <v>0.94</v>
      </c>
      <c r="I102" s="38">
        <f t="shared" si="37"/>
        <v>235</v>
      </c>
      <c r="J102" s="39">
        <f t="shared" si="20"/>
        <v>378.78787878787881</v>
      </c>
      <c r="K102" s="39">
        <f t="shared" si="38"/>
        <v>26.576000000000001</v>
      </c>
      <c r="L102" s="39">
        <f t="shared" si="39"/>
        <v>172.54640000000003</v>
      </c>
      <c r="M102" s="23"/>
      <c r="N102" s="23">
        <f t="shared" si="40"/>
        <v>66.44</v>
      </c>
      <c r="O102" s="102">
        <f t="shared" si="41"/>
        <v>168.56</v>
      </c>
    </row>
    <row r="103" spans="1:15" x14ac:dyDescent="0.25">
      <c r="A103" s="34">
        <v>34</v>
      </c>
      <c r="B103" s="35">
        <v>6104</v>
      </c>
      <c r="C103" s="36" t="s">
        <v>112</v>
      </c>
      <c r="D103" s="36">
        <v>138</v>
      </c>
      <c r="E103" s="37">
        <v>103</v>
      </c>
      <c r="F103" s="37">
        <v>135</v>
      </c>
      <c r="G103" s="38">
        <v>400</v>
      </c>
      <c r="H103" s="38">
        <v>0.75</v>
      </c>
      <c r="I103" s="38">
        <f t="shared" si="37"/>
        <v>300</v>
      </c>
      <c r="J103" s="39">
        <f t="shared" si="20"/>
        <v>606.06060606060612</v>
      </c>
      <c r="K103" s="39">
        <f t="shared" si="38"/>
        <v>20.679999999999996</v>
      </c>
      <c r="L103" s="39">
        <f t="shared" si="39"/>
        <v>237.96000000000004</v>
      </c>
      <c r="M103" s="23"/>
      <c r="N103" s="23">
        <f t="shared" si="40"/>
        <v>82.72</v>
      </c>
      <c r="O103" s="102">
        <f t="shared" si="41"/>
        <v>217.28</v>
      </c>
    </row>
    <row r="104" spans="1:15" x14ac:dyDescent="0.25">
      <c r="A104" s="40"/>
      <c r="B104" s="35"/>
      <c r="C104" s="36" t="s">
        <v>113</v>
      </c>
      <c r="D104" s="36">
        <v>293</v>
      </c>
      <c r="E104" s="37">
        <v>258</v>
      </c>
      <c r="F104" s="37">
        <v>293</v>
      </c>
      <c r="G104" s="38">
        <v>630</v>
      </c>
      <c r="H104" s="38">
        <v>0.75</v>
      </c>
      <c r="I104" s="38">
        <f t="shared" si="37"/>
        <v>472.5</v>
      </c>
      <c r="J104" s="39">
        <f t="shared" si="20"/>
        <v>954.54545454545462</v>
      </c>
      <c r="K104" s="39">
        <f t="shared" si="38"/>
        <v>29.473015873015868</v>
      </c>
      <c r="L104" s="39">
        <f t="shared" si="39"/>
        <v>333.24</v>
      </c>
      <c r="M104" s="23"/>
      <c r="N104" s="23">
        <f t="shared" si="40"/>
        <v>185.68</v>
      </c>
      <c r="O104" s="102">
        <f t="shared" si="41"/>
        <v>286.82</v>
      </c>
    </row>
    <row r="105" spans="1:15" x14ac:dyDescent="0.25">
      <c r="A105" s="41">
        <v>35</v>
      </c>
      <c r="B105" s="41">
        <v>6105</v>
      </c>
      <c r="C105" s="36" t="s">
        <v>114</v>
      </c>
      <c r="D105" s="36">
        <v>139</v>
      </c>
      <c r="E105" s="37">
        <v>117</v>
      </c>
      <c r="F105" s="37">
        <v>109</v>
      </c>
      <c r="G105" s="38">
        <v>560</v>
      </c>
      <c r="H105" s="38">
        <v>0.94</v>
      </c>
      <c r="I105" s="38">
        <f t="shared" si="37"/>
        <v>526.4</v>
      </c>
      <c r="J105" s="39">
        <f t="shared" si="20"/>
        <v>848.4848484848485</v>
      </c>
      <c r="K105" s="39">
        <f t="shared" si="38"/>
        <v>14.339285714285715</v>
      </c>
      <c r="L105" s="39">
        <f t="shared" si="39"/>
        <v>450.91799999999995</v>
      </c>
      <c r="M105" s="23"/>
      <c r="N105" s="23">
        <f t="shared" si="40"/>
        <v>80.3</v>
      </c>
      <c r="O105" s="102">
        <f t="shared" si="41"/>
        <v>446.09999999999997</v>
      </c>
    </row>
    <row r="106" spans="1:15" ht="18.75" x14ac:dyDescent="0.25">
      <c r="A106" s="78" t="s">
        <v>115</v>
      </c>
      <c r="B106" s="78"/>
      <c r="C106" s="78"/>
      <c r="D106" s="78"/>
      <c r="E106" s="78"/>
      <c r="F106" s="78"/>
      <c r="G106" s="43"/>
      <c r="H106" s="43"/>
      <c r="I106" s="43"/>
      <c r="J106" s="44"/>
      <c r="K106" s="44"/>
      <c r="N106" s="86"/>
      <c r="O106" s="102"/>
    </row>
    <row r="107" spans="1:15" x14ac:dyDescent="0.25">
      <c r="A107" s="41">
        <v>36</v>
      </c>
      <c r="B107" s="41">
        <v>6161</v>
      </c>
      <c r="C107" s="36" t="s">
        <v>116</v>
      </c>
      <c r="D107" s="36">
        <v>380</v>
      </c>
      <c r="E107" s="37">
        <v>400</v>
      </c>
      <c r="F107" s="37">
        <v>340</v>
      </c>
      <c r="G107" s="57">
        <v>400</v>
      </c>
      <c r="H107" s="38">
        <v>0.94</v>
      </c>
      <c r="I107" s="38">
        <f t="shared" ref="I107:I110" si="42">G107*H107</f>
        <v>376</v>
      </c>
      <c r="J107" s="39">
        <f t="shared" si="20"/>
        <v>606.06060606060612</v>
      </c>
      <c r="K107" s="39">
        <f t="shared" ref="K107:K109" si="43">(D107+E107+F107)/3*100/J107</f>
        <v>61.599999999999987</v>
      </c>
      <c r="L107" s="39">
        <f t="shared" ref="L107:L109" si="44">I107*(100-K107)/100</f>
        <v>144.38400000000004</v>
      </c>
      <c r="M107" s="23"/>
      <c r="N107" s="23">
        <f t="shared" ref="N107:N110" si="45">(D107+E107+F107)/3*660/1000</f>
        <v>246.4</v>
      </c>
      <c r="O107" s="102">
        <f t="shared" si="41"/>
        <v>129.6</v>
      </c>
    </row>
    <row r="108" spans="1:15" x14ac:dyDescent="0.25">
      <c r="A108" s="34">
        <v>37</v>
      </c>
      <c r="B108" s="35">
        <v>6162</v>
      </c>
      <c r="C108" s="36" t="s">
        <v>117</v>
      </c>
      <c r="D108" s="36">
        <v>231</v>
      </c>
      <c r="E108" s="37">
        <v>234</v>
      </c>
      <c r="F108" s="37">
        <v>224</v>
      </c>
      <c r="G108" s="57">
        <v>630</v>
      </c>
      <c r="H108" s="38">
        <v>0.75</v>
      </c>
      <c r="I108" s="38">
        <f t="shared" si="42"/>
        <v>472.5</v>
      </c>
      <c r="J108" s="39">
        <f t="shared" si="20"/>
        <v>954.54545454545462</v>
      </c>
      <c r="K108" s="39">
        <f t="shared" si="43"/>
        <v>24.060317460317457</v>
      </c>
      <c r="L108" s="39">
        <f t="shared" si="44"/>
        <v>358.815</v>
      </c>
      <c r="M108" s="23"/>
      <c r="N108" s="23">
        <f t="shared" si="45"/>
        <v>151.58000000000001</v>
      </c>
      <c r="O108" s="102">
        <f t="shared" si="41"/>
        <v>320.91999999999996</v>
      </c>
    </row>
    <row r="109" spans="1:15" x14ac:dyDescent="0.25">
      <c r="A109" s="40"/>
      <c r="B109" s="35"/>
      <c r="C109" s="36" t="s">
        <v>118</v>
      </c>
      <c r="D109" s="36">
        <v>402</v>
      </c>
      <c r="E109" s="37">
        <v>293</v>
      </c>
      <c r="F109" s="37">
        <v>345</v>
      </c>
      <c r="G109" s="57">
        <v>630</v>
      </c>
      <c r="H109" s="38">
        <v>0.75</v>
      </c>
      <c r="I109" s="38">
        <f t="shared" si="42"/>
        <v>472.5</v>
      </c>
      <c r="J109" s="39">
        <f t="shared" si="20"/>
        <v>954.54545454545462</v>
      </c>
      <c r="K109" s="39">
        <f t="shared" si="43"/>
        <v>36.317460317460316</v>
      </c>
      <c r="L109" s="39">
        <f t="shared" si="44"/>
        <v>300.89999999999998</v>
      </c>
      <c r="M109" s="23"/>
      <c r="N109" s="23">
        <f t="shared" si="45"/>
        <v>228.8</v>
      </c>
      <c r="O109" s="102">
        <f t="shared" si="41"/>
        <v>243.7</v>
      </c>
    </row>
    <row r="110" spans="1:15" x14ac:dyDescent="0.25">
      <c r="A110" s="68">
        <v>38</v>
      </c>
      <c r="B110" s="68">
        <v>6163</v>
      </c>
      <c r="C110" s="36" t="s">
        <v>61</v>
      </c>
      <c r="D110" s="36">
        <v>280</v>
      </c>
      <c r="E110" s="37">
        <v>420</v>
      </c>
      <c r="F110" s="37">
        <v>360</v>
      </c>
      <c r="G110" s="57">
        <v>400</v>
      </c>
      <c r="H110" s="38">
        <v>0.75</v>
      </c>
      <c r="I110" s="38">
        <f t="shared" si="42"/>
        <v>300</v>
      </c>
      <c r="J110" s="39"/>
      <c r="K110" s="39"/>
      <c r="L110" s="39"/>
      <c r="M110" s="23"/>
      <c r="N110" s="23">
        <f t="shared" si="45"/>
        <v>233.2</v>
      </c>
      <c r="O110" s="102">
        <f t="shared" si="41"/>
        <v>66.800000000000011</v>
      </c>
    </row>
    <row r="111" spans="1:15" x14ac:dyDescent="0.25">
      <c r="A111" s="9"/>
      <c r="B111" s="9"/>
      <c r="C111" s="25"/>
      <c r="D111" s="25"/>
      <c r="E111" s="26"/>
      <c r="F111" s="26"/>
      <c r="G111" s="87"/>
      <c r="H111" s="27"/>
      <c r="I111" s="27"/>
      <c r="J111" s="28"/>
      <c r="K111" s="28"/>
      <c r="L111" s="28"/>
      <c r="M111" s="7"/>
      <c r="N111" s="7"/>
    </row>
    <row r="112" spans="1:15" x14ac:dyDescent="0.25">
      <c r="A112" s="9"/>
      <c r="B112" s="9"/>
      <c r="C112" s="25"/>
      <c r="D112" s="25"/>
      <c r="E112" s="26"/>
      <c r="F112" s="26"/>
      <c r="G112" s="87"/>
      <c r="H112" s="27"/>
      <c r="I112" s="27"/>
      <c r="J112" s="28"/>
      <c r="K112" s="28"/>
      <c r="L112" s="28"/>
      <c r="M112" s="7"/>
      <c r="N112" s="7"/>
    </row>
    <row r="113" spans="1:15" ht="18.75" x14ac:dyDescent="0.25">
      <c r="A113" s="69" t="s">
        <v>119</v>
      </c>
      <c r="B113" s="78"/>
      <c r="C113" s="78"/>
      <c r="D113" s="78"/>
      <c r="E113" s="78"/>
      <c r="F113" s="78"/>
      <c r="G113" s="43"/>
      <c r="H113" s="43"/>
      <c r="I113" s="43"/>
      <c r="J113" s="44"/>
      <c r="K113" s="44"/>
    </row>
    <row r="114" spans="1:15" x14ac:dyDescent="0.25">
      <c r="A114" s="41">
        <v>39</v>
      </c>
      <c r="B114" s="41">
        <v>6110</v>
      </c>
      <c r="C114" s="36" t="s">
        <v>120</v>
      </c>
      <c r="D114" s="36">
        <v>142</v>
      </c>
      <c r="E114" s="37">
        <v>114</v>
      </c>
      <c r="F114" s="37">
        <v>173</v>
      </c>
      <c r="G114" s="38">
        <v>180</v>
      </c>
      <c r="H114" s="38">
        <v>0.94</v>
      </c>
      <c r="I114" s="38">
        <f>G114*H114</f>
        <v>169.2</v>
      </c>
      <c r="J114" s="39">
        <f t="shared" si="20"/>
        <v>272.72727272727269</v>
      </c>
      <c r="K114" s="39">
        <f t="shared" ref="K114" si="46">(D114+E114+F114)/3*100/J114</f>
        <v>52.433333333333337</v>
      </c>
      <c r="L114" s="39">
        <f t="shared" ref="L114" si="47">I114*(100-K114)/100</f>
        <v>80.482799999999983</v>
      </c>
      <c r="M114" s="23"/>
      <c r="N114" s="23">
        <f t="shared" ref="N114" si="48">(D114+E114+F114)/3*660/1000</f>
        <v>94.38</v>
      </c>
      <c r="O114" s="102">
        <f t="shared" ref="O114" si="49">I114-N114</f>
        <v>74.819999999999993</v>
      </c>
    </row>
    <row r="115" spans="1:15" ht="18.75" x14ac:dyDescent="0.25">
      <c r="A115" s="69" t="s">
        <v>126</v>
      </c>
      <c r="B115" s="78"/>
      <c r="C115" s="78"/>
      <c r="D115" s="78"/>
      <c r="E115" s="78"/>
      <c r="F115" s="78"/>
      <c r="G115" s="43"/>
      <c r="H115" s="43"/>
      <c r="I115" s="43"/>
      <c r="J115" s="44"/>
      <c r="K115" s="44"/>
    </row>
    <row r="116" spans="1:15" x14ac:dyDescent="0.25">
      <c r="A116" s="41">
        <v>40</v>
      </c>
      <c r="B116" s="41">
        <v>6201</v>
      </c>
      <c r="C116" s="36" t="s">
        <v>121</v>
      </c>
      <c r="D116" s="36">
        <v>272</v>
      </c>
      <c r="E116" s="37">
        <v>272</v>
      </c>
      <c r="F116" s="37">
        <v>243</v>
      </c>
      <c r="G116" s="38">
        <v>250</v>
      </c>
      <c r="H116" s="38">
        <v>0.94</v>
      </c>
      <c r="I116" s="38">
        <f>G116*H116</f>
        <v>235</v>
      </c>
      <c r="J116" s="39">
        <f t="shared" si="20"/>
        <v>378.78787878787881</v>
      </c>
      <c r="K116" s="39">
        <f t="shared" ref="K116" si="50">(D116+E116+F116)/3*100/J116</f>
        <v>69.255999999999986</v>
      </c>
      <c r="L116" s="39">
        <f t="shared" ref="L116" si="51">I116*(100-K116)/100</f>
        <v>72.248400000000032</v>
      </c>
      <c r="M116" s="23"/>
      <c r="N116" s="23">
        <f t="shared" ref="N116" si="52">(D116+E116+F116)/3*660/1000</f>
        <v>173.14</v>
      </c>
      <c r="O116" s="102">
        <f t="shared" ref="O116" si="53">I116-N116</f>
        <v>61.860000000000014</v>
      </c>
    </row>
    <row r="117" spans="1:15" ht="18.75" x14ac:dyDescent="0.25">
      <c r="A117" s="69" t="s">
        <v>122</v>
      </c>
      <c r="B117" s="78"/>
      <c r="C117" s="78"/>
      <c r="D117" s="78"/>
      <c r="E117" s="78"/>
      <c r="F117" s="78"/>
      <c r="G117" s="43"/>
      <c r="H117" s="43"/>
      <c r="I117" s="43"/>
      <c r="J117" s="44"/>
      <c r="K117" s="44"/>
    </row>
    <row r="118" spans="1:15" x14ac:dyDescent="0.25">
      <c r="A118" s="88">
        <v>41</v>
      </c>
      <c r="B118" s="88">
        <v>6120</v>
      </c>
      <c r="C118" s="89" t="s">
        <v>63</v>
      </c>
      <c r="D118" s="79">
        <v>680</v>
      </c>
      <c r="E118" s="80">
        <v>730</v>
      </c>
      <c r="F118" s="80">
        <v>760</v>
      </c>
      <c r="G118" s="90">
        <v>1000</v>
      </c>
      <c r="H118" s="90">
        <v>0.94</v>
      </c>
      <c r="I118" s="90">
        <f>G118*H118</f>
        <v>940</v>
      </c>
      <c r="J118" s="91">
        <f t="shared" si="20"/>
        <v>1515.1515151515152</v>
      </c>
      <c r="K118" s="91">
        <f t="shared" ref="K118" si="54">(D118+E118+F118)/3*100/J118</f>
        <v>47.74</v>
      </c>
      <c r="L118" s="91">
        <f t="shared" ref="L118" si="55">I118*(100-K118)/100</f>
        <v>491.24400000000003</v>
      </c>
      <c r="M118" s="90"/>
      <c r="N118" s="90">
        <f t="shared" ref="N118" si="56">(D118+E118+F118)/3*660/1000</f>
        <v>477.4</v>
      </c>
      <c r="O118" s="104">
        <f t="shared" ref="O118" si="57">I118-N118</f>
        <v>462.6</v>
      </c>
    </row>
    <row r="119" spans="1:15" ht="18.75" x14ac:dyDescent="0.25">
      <c r="A119" s="92" t="s">
        <v>123</v>
      </c>
      <c r="B119" s="78"/>
      <c r="C119" s="78"/>
      <c r="D119" s="78"/>
      <c r="E119" s="78"/>
      <c r="F119" s="78"/>
      <c r="G119" s="93"/>
      <c r="H119" s="93"/>
      <c r="I119" s="93"/>
      <c r="J119" s="94"/>
      <c r="K119" s="94"/>
      <c r="L119" s="95"/>
      <c r="M119" s="96"/>
      <c r="N119" s="96"/>
      <c r="O119" s="105"/>
    </row>
    <row r="120" spans="1:15" ht="30" x14ac:dyDescent="0.25">
      <c r="A120" s="88">
        <v>42</v>
      </c>
      <c r="B120" s="88">
        <v>6130</v>
      </c>
      <c r="C120" s="89" t="s">
        <v>124</v>
      </c>
      <c r="D120" s="89">
        <v>112</v>
      </c>
      <c r="E120" s="97">
        <v>78</v>
      </c>
      <c r="F120" s="97">
        <v>130</v>
      </c>
      <c r="G120" s="90">
        <v>800</v>
      </c>
      <c r="H120" s="90">
        <v>0.75</v>
      </c>
      <c r="I120" s="90">
        <f>G120*H120</f>
        <v>600</v>
      </c>
      <c r="J120" s="91">
        <f t="shared" si="20"/>
        <v>1212.1212121212122</v>
      </c>
      <c r="K120" s="91">
        <f t="shared" ref="K120" si="58">(D120+E120+F120)/3*100/J120</f>
        <v>8.8000000000000007</v>
      </c>
      <c r="L120" s="91">
        <f t="shared" ref="L120" si="59">I120*(100-K120)/100</f>
        <v>547.20000000000005</v>
      </c>
      <c r="M120" s="90"/>
      <c r="N120" s="90">
        <f t="shared" ref="N120" si="60">(D120+E120+F120)/3*660/1000</f>
        <v>70.400000000000006</v>
      </c>
      <c r="O120" s="104">
        <f t="shared" ref="O120" si="61">I120-N120</f>
        <v>529.6</v>
      </c>
    </row>
    <row r="121" spans="1:15" x14ac:dyDescent="0.25">
      <c r="G121" s="27"/>
      <c r="H121" s="27"/>
      <c r="I121" s="27"/>
      <c r="J121" s="28"/>
      <c r="K121" s="28"/>
    </row>
  </sheetData>
  <mergeCells count="69">
    <mergeCell ref="A108:A109"/>
    <mergeCell ref="B108:B109"/>
    <mergeCell ref="A113:F113"/>
    <mergeCell ref="A115:F115"/>
    <mergeCell ref="A117:F117"/>
    <mergeCell ref="A119:F119"/>
    <mergeCell ref="A98:F98"/>
    <mergeCell ref="A100:A101"/>
    <mergeCell ref="B100:B101"/>
    <mergeCell ref="A103:A104"/>
    <mergeCell ref="B103:B104"/>
    <mergeCell ref="A106:F106"/>
    <mergeCell ref="A91:A92"/>
    <mergeCell ref="B91:B92"/>
    <mergeCell ref="A94:A95"/>
    <mergeCell ref="B94:B95"/>
    <mergeCell ref="A96:A97"/>
    <mergeCell ref="B96:B97"/>
    <mergeCell ref="A84:A85"/>
    <mergeCell ref="B84:B85"/>
    <mergeCell ref="A86:F86"/>
    <mergeCell ref="A87:A88"/>
    <mergeCell ref="B87:B88"/>
    <mergeCell ref="A89:A90"/>
    <mergeCell ref="B89:B90"/>
    <mergeCell ref="A71:F71"/>
    <mergeCell ref="A75:A76"/>
    <mergeCell ref="B75:B76"/>
    <mergeCell ref="A77:A78"/>
    <mergeCell ref="B77:B78"/>
    <mergeCell ref="A82:A83"/>
    <mergeCell ref="B82:B83"/>
    <mergeCell ref="C56:F56"/>
    <mergeCell ref="B59:B60"/>
    <mergeCell ref="A55:B55"/>
    <mergeCell ref="A35:A36"/>
    <mergeCell ref="B35:B36"/>
    <mergeCell ref="D42:F42"/>
    <mergeCell ref="A49:A50"/>
    <mergeCell ref="B49:B50"/>
    <mergeCell ref="A23:A24"/>
    <mergeCell ref="B23:B24"/>
    <mergeCell ref="A29:A30"/>
    <mergeCell ref="B29:B30"/>
    <mergeCell ref="A33:A34"/>
    <mergeCell ref="B33:B34"/>
    <mergeCell ref="A10:A11"/>
    <mergeCell ref="B10:B11"/>
    <mergeCell ref="A12:A13"/>
    <mergeCell ref="B12:B13"/>
    <mergeCell ref="A17:A18"/>
    <mergeCell ref="B17:B18"/>
    <mergeCell ref="A19:A20"/>
    <mergeCell ref="B19:B20"/>
    <mergeCell ref="J6:J7"/>
    <mergeCell ref="K6:K7"/>
    <mergeCell ref="L6:L7"/>
    <mergeCell ref="N6:N7"/>
    <mergeCell ref="O6:O7"/>
    <mergeCell ref="A1:O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СорокинаТатьяна</dc:creator>
  <cp:lastModifiedBy>СорокинаТатьяна</cp:lastModifiedBy>
  <dcterms:created xsi:type="dcterms:W3CDTF">2015-04-13T01:52:20Z</dcterms:created>
  <dcterms:modified xsi:type="dcterms:W3CDTF">2015-04-13T02:26:18Z</dcterms:modified>
</cp:coreProperties>
</file>